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75" windowWidth="12285" windowHeight="7050" activeTab="0"/>
  </bookViews>
  <sheets>
    <sheet name="HAIPHONG" sheetId="1" r:id="rId1"/>
  </sheets>
  <externalReferences>
    <externalReference r:id="rId4"/>
    <externalReference r:id="rId5"/>
    <externalReference r:id="rId6"/>
  </externalReferences>
  <definedNames>
    <definedName name="A">#REF!</definedName>
    <definedName name="kobe_australia">#REF!</definedName>
    <definedName name="kobe_bangkok">#REF!</definedName>
    <definedName name="kobe_busan">#REF!</definedName>
    <definedName name="kobe_canada">#REF!</definedName>
    <definedName name="kobe_dalian" localSheetId="0">#REF!</definedName>
    <definedName name="kobe_dalian">#REF!</definedName>
    <definedName name="kobe_europe">#REF!</definedName>
    <definedName name="kobe_hongkong">#REF!</definedName>
    <definedName name="kobe_jakarta">#REF!</definedName>
    <definedName name="kobe_manila" localSheetId="0">#REF!</definedName>
    <definedName name="kobe_manila">#REF!</definedName>
    <definedName name="kobe_newzealand">#REF!</definedName>
    <definedName name="kobe_quingdao">#REF!</definedName>
    <definedName name="kobe_shanghai">#REF!</definedName>
    <definedName name="kobe_singapore">#REF!</definedName>
    <definedName name="kobe_taiwan">#REF!</definedName>
    <definedName name="kobe_usa">#REF!</definedName>
    <definedName name="kobe_xingang" localSheetId="0">#REF!</definedName>
    <definedName name="kobe_xingang">#REF!</definedName>
    <definedName name="matsuyama_busan">#REF!</definedName>
    <definedName name="matsuyama_singapore">#REF!</definedName>
    <definedName name="osaka_bangkok">#REF!</definedName>
    <definedName name="osaka_busan">#REF!</definedName>
    <definedName name="osaka_hongkong">#REF!</definedName>
    <definedName name="osaka_shanghai">#REF!</definedName>
    <definedName name="osaka_singapore">#REF!</definedName>
    <definedName name="osaka_taiwan">#REF!</definedName>
    <definedName name="_xlnm.Print_Area" localSheetId="0">'HAIPHONG'!$A$1:$O$139</definedName>
  </definedNames>
  <calcPr fullCalcOnLoad="1"/>
</workbook>
</file>

<file path=xl/sharedStrings.xml><?xml version="1.0" encoding="utf-8"?>
<sst xmlns="http://schemas.openxmlformats.org/spreadsheetml/2006/main" count="326" uniqueCount="221">
  <si>
    <t>愛知県弥富市楠２丁目６５番２８</t>
  </si>
  <si>
    <t>NOHHI LOGISTICS CO., LTD.</t>
  </si>
  <si>
    <t>Web Site : http://www.nohhi.co.jp/</t>
  </si>
  <si>
    <t>SHIPPING SCHEDULE FOR FCL/LCL SERVICE</t>
  </si>
  <si>
    <t>DATE:</t>
  </si>
  <si>
    <t>VESSEL</t>
  </si>
  <si>
    <t>Voy.No.</t>
  </si>
  <si>
    <t>CFS CLOSE</t>
  </si>
  <si>
    <t>CY CLOSE</t>
  </si>
  <si>
    <t>ETD NAGOYA</t>
  </si>
  <si>
    <t>SHIPPING LINES</t>
  </si>
  <si>
    <t>NOTE</t>
  </si>
  <si>
    <t>T/T</t>
  </si>
  <si>
    <t>搬入場所</t>
  </si>
  <si>
    <t>濃飛倉庫運輸株式会社　名古屋港ロジスティクスセンター営業所 ( 税関名称 ： NOHHI-NLC ( NACCS:5EWF6 ) )</t>
  </si>
  <si>
    <t>TEL : ( 0567 ) 66 - 3101 FAX : ( 0567 ) 66 - 3103</t>
  </si>
  <si>
    <t>名古屋市中村区名駅南３－１６－１１</t>
  </si>
  <si>
    <t>ブッキング受付窓口（書類提示先）</t>
  </si>
  <si>
    <t>非表示</t>
  </si>
  <si>
    <t>IGA</t>
  </si>
  <si>
    <t>EVER PEACE</t>
  </si>
  <si>
    <t>ACX ARGUERITE</t>
  </si>
  <si>
    <t>SKIP</t>
  </si>
  <si>
    <t>EVER PRIDE</t>
  </si>
  <si>
    <t>PERTH BRIDGE</t>
  </si>
  <si>
    <t>UNI-PACIFIC</t>
  </si>
  <si>
    <t>IMARI</t>
  </si>
  <si>
    <t>SITC HAKATA</t>
  </si>
  <si>
    <t>IKOMA</t>
  </si>
  <si>
    <t>ASIAN GYRO</t>
  </si>
  <si>
    <t>A.VESSEL</t>
  </si>
  <si>
    <t>FROM NAGOYA TO HAIPHONG</t>
  </si>
  <si>
    <t>SITC</t>
  </si>
  <si>
    <t>NYK</t>
  </si>
  <si>
    <r>
      <rPr>
        <sz val="10"/>
        <rFont val="ＭＳ Ｐゴシック"/>
        <family val="3"/>
      </rPr>
      <t>危険品受託</t>
    </r>
  </si>
  <si>
    <t>ETA HAIPHONG</t>
  </si>
  <si>
    <t>-</t>
  </si>
  <si>
    <t>MOL EMERALD</t>
  </si>
  <si>
    <t>MOL EMISSARY</t>
  </si>
  <si>
    <t>MOL EMPIRE</t>
  </si>
  <si>
    <t>SANUKI</t>
  </si>
  <si>
    <t>ITALIAN EXPRESS</t>
  </si>
  <si>
    <t>SUMIRE</t>
  </si>
  <si>
    <t>NYK  VLS</t>
  </si>
  <si>
    <t>HANSE ENERGY</t>
  </si>
  <si>
    <t>SITC FANGCHENG</t>
  </si>
  <si>
    <t>SITC YOKKAICHI</t>
  </si>
  <si>
    <t>UNI-PRUDENT</t>
  </si>
  <si>
    <t>SOGA</t>
  </si>
  <si>
    <t>SITC  CJV2</t>
  </si>
  <si>
    <t>SITC QINGDAO</t>
  </si>
  <si>
    <t>CAPE FRASER</t>
  </si>
  <si>
    <t>UNI-PROSPER</t>
  </si>
  <si>
    <t>MARE FOX</t>
  </si>
  <si>
    <t>EVER ALLY</t>
  </si>
  <si>
    <t>SITC HOCHIMINH</t>
  </si>
  <si>
    <t>HANSA PAPENBURG</t>
  </si>
  <si>
    <t>SITC DALIAN</t>
  </si>
  <si>
    <t>SITC SHENZHEN</t>
  </si>
  <si>
    <t>MOL EMINENCE</t>
  </si>
  <si>
    <t>SITC OSAKA</t>
  </si>
  <si>
    <t>UNI-PREMIER</t>
  </si>
  <si>
    <t>TEL:　( 052 ) 561 - 3136  E-MAIL : kokusai.nagoya3@nohhi.co.jp</t>
  </si>
  <si>
    <t>CAPE FLORES</t>
  </si>
  <si>
    <t>SITC NAGOYA</t>
  </si>
  <si>
    <t>FPMC CONTAINER 10</t>
  </si>
  <si>
    <t>UNI-PROMOTE</t>
  </si>
  <si>
    <t>SUZURAN</t>
  </si>
  <si>
    <t>SATSUKI</t>
  </si>
  <si>
    <t>MOUNT BOKOR</t>
  </si>
  <si>
    <t>ZENIT</t>
  </si>
  <si>
    <t>SITC KAOHSIUNG</t>
  </si>
  <si>
    <t>SITC KOBE</t>
  </si>
  <si>
    <t>SITC SHIMIZU</t>
  </si>
  <si>
    <t>PACIFIC TRADER</t>
  </si>
  <si>
    <t>SATSUKI</t>
  </si>
  <si>
    <t>SUMIRE</t>
  </si>
  <si>
    <t>SUZURAN</t>
  </si>
  <si>
    <t>RELIANCE</t>
  </si>
  <si>
    <t>REFLECTION</t>
  </si>
  <si>
    <t>TRINITY</t>
  </si>
  <si>
    <t>REFLECTION</t>
  </si>
  <si>
    <t>SITC TIANJIN</t>
  </si>
  <si>
    <t>黄色部分が変更されております。</t>
  </si>
  <si>
    <t>SUMIRE</t>
  </si>
  <si>
    <t>343S</t>
  </si>
  <si>
    <t>224S</t>
  </si>
  <si>
    <t>361S</t>
  </si>
  <si>
    <t>225S</t>
  </si>
  <si>
    <t>SATSUKI</t>
  </si>
  <si>
    <t>344S</t>
  </si>
  <si>
    <t>SUZURAN</t>
  </si>
  <si>
    <t>362S</t>
  </si>
  <si>
    <t>226S</t>
  </si>
  <si>
    <t>345S</t>
  </si>
  <si>
    <t>1702S</t>
  </si>
  <si>
    <t>1704S</t>
  </si>
  <si>
    <t>SITC DALIAN</t>
  </si>
  <si>
    <t>A.VESSEL</t>
  </si>
  <si>
    <t>危険品不可</t>
  </si>
  <si>
    <t>363S</t>
  </si>
  <si>
    <t>227S</t>
  </si>
  <si>
    <t>346S</t>
  </si>
  <si>
    <t>364S</t>
  </si>
  <si>
    <t>228S</t>
  </si>
  <si>
    <t>347S</t>
  </si>
  <si>
    <t>SITC WEIHAI</t>
  </si>
  <si>
    <t>1706S</t>
  </si>
  <si>
    <t>MARCLIFF</t>
  </si>
  <si>
    <t>1704S</t>
  </si>
  <si>
    <t>SITC DALIAN</t>
  </si>
  <si>
    <t>1708S</t>
  </si>
  <si>
    <t>SITC WEIHAI</t>
  </si>
  <si>
    <t>1708S</t>
  </si>
  <si>
    <t>1706S</t>
  </si>
  <si>
    <t>1710S</t>
  </si>
  <si>
    <t>365S</t>
  </si>
  <si>
    <t>229S</t>
  </si>
  <si>
    <t>348S</t>
  </si>
  <si>
    <t>366S</t>
  </si>
  <si>
    <t>230S</t>
  </si>
  <si>
    <t>TRIUMPH</t>
  </si>
  <si>
    <t>TRIUMPH</t>
  </si>
  <si>
    <t>SITC DALIAN</t>
  </si>
  <si>
    <t>1712S</t>
  </si>
  <si>
    <t>TRIUMPH</t>
  </si>
  <si>
    <t>1714S</t>
  </si>
  <si>
    <t>----</t>
  </si>
  <si>
    <r>
      <rPr>
        <sz val="10"/>
        <rFont val="ＭＳ Ｐゴシック"/>
        <family val="3"/>
      </rPr>
      <t>混載</t>
    </r>
    <r>
      <rPr>
        <sz val="10"/>
        <rFont val="Calibri"/>
        <family val="2"/>
      </rPr>
      <t>NO SERVICE</t>
    </r>
  </si>
  <si>
    <t>SATSUKI</t>
  </si>
  <si>
    <t>349S</t>
  </si>
  <si>
    <t>367S</t>
  </si>
  <si>
    <t>231S</t>
  </si>
  <si>
    <t>350S</t>
  </si>
  <si>
    <t>368S</t>
  </si>
  <si>
    <t>232S</t>
  </si>
  <si>
    <t>SITC WEIHAI</t>
  </si>
  <si>
    <t>SITC KAOHSIUNG</t>
  </si>
  <si>
    <t>1716S</t>
  </si>
  <si>
    <t>SITC KAOHSIUNG</t>
  </si>
  <si>
    <t>1718S</t>
  </si>
  <si>
    <t>1720S</t>
  </si>
  <si>
    <t>SATSUKI</t>
  </si>
  <si>
    <t>351S</t>
  </si>
  <si>
    <t>SUZURAN</t>
  </si>
  <si>
    <t>369S</t>
  </si>
  <si>
    <t>SUMIRE</t>
  </si>
  <si>
    <t>233S</t>
  </si>
  <si>
    <t>SATSUKI</t>
  </si>
  <si>
    <t>352S</t>
  </si>
  <si>
    <t>370S</t>
  </si>
  <si>
    <t>234S</t>
  </si>
  <si>
    <t>353S</t>
  </si>
  <si>
    <t>235S</t>
  </si>
  <si>
    <t>SITC KAOHSIUNG</t>
  </si>
  <si>
    <t>1722S</t>
  </si>
  <si>
    <t>SITC KAOHSIUNG</t>
  </si>
  <si>
    <t>BAOHANG</t>
  </si>
  <si>
    <t>BAOHANG</t>
  </si>
  <si>
    <t>BAOHANG</t>
  </si>
  <si>
    <t>009S</t>
  </si>
  <si>
    <t>354S</t>
  </si>
  <si>
    <t>SUMIRE</t>
  </si>
  <si>
    <t>236S</t>
  </si>
  <si>
    <t>010S</t>
  </si>
  <si>
    <t>355S</t>
  </si>
  <si>
    <t>373S</t>
  </si>
  <si>
    <t>SITC NAGOYA</t>
  </si>
  <si>
    <t>1724S</t>
  </si>
  <si>
    <t>SITC KAOHSIUNG</t>
  </si>
  <si>
    <t>1724S</t>
  </si>
  <si>
    <t>1726S</t>
  </si>
  <si>
    <t>1726S</t>
  </si>
  <si>
    <t>1726S</t>
  </si>
  <si>
    <t>SITC NAGOYA</t>
  </si>
  <si>
    <t>1728S</t>
  </si>
  <si>
    <t>1728S</t>
  </si>
  <si>
    <t>濃飛倉庫運輸株式会社　海外統括部　海外物流部</t>
  </si>
  <si>
    <t>011S</t>
  </si>
  <si>
    <t>356S</t>
  </si>
  <si>
    <t>CAPE FRANKLIN</t>
  </si>
  <si>
    <t>CAPE FRANKLIN</t>
  </si>
  <si>
    <t>136S</t>
  </si>
  <si>
    <t>SUMIRE</t>
  </si>
  <si>
    <t>238S</t>
  </si>
  <si>
    <t>357S</t>
  </si>
  <si>
    <t>137S</t>
  </si>
  <si>
    <t>239S</t>
  </si>
  <si>
    <t>1730S</t>
  </si>
  <si>
    <t>1730S</t>
  </si>
  <si>
    <t>1732S</t>
  </si>
  <si>
    <t>358S</t>
  </si>
  <si>
    <t>240S</t>
  </si>
  <si>
    <t>359S</t>
  </si>
  <si>
    <t>SITC HONGKONG</t>
  </si>
  <si>
    <t>1744S</t>
  </si>
  <si>
    <t>HANSE ENERGY</t>
  </si>
  <si>
    <t>1734S</t>
  </si>
  <si>
    <t>1746S</t>
  </si>
  <si>
    <t>1736S</t>
  </si>
  <si>
    <t>379S</t>
  </si>
  <si>
    <t>380S</t>
  </si>
  <si>
    <t>241S</t>
  </si>
  <si>
    <t>360S</t>
  </si>
  <si>
    <t>381S</t>
  </si>
  <si>
    <t>242S</t>
  </si>
  <si>
    <t>361S</t>
  </si>
  <si>
    <t>382S</t>
  </si>
  <si>
    <t>243S</t>
  </si>
  <si>
    <t>AVRA C</t>
  </si>
  <si>
    <t>1758S</t>
  </si>
  <si>
    <t>1801S</t>
  </si>
  <si>
    <t>1802S</t>
  </si>
  <si>
    <t>※年末年始出港船のスケジュールは予告なく年功になる可能性があります。予めご了承頂けますようお願い致します。</t>
  </si>
  <si>
    <t>危険品注意事項</t>
  </si>
  <si>
    <t>＊１．危険品によっては、受託できないものもございますので、事前に担当者へお問い合わせください。</t>
  </si>
  <si>
    <t>＊２．危険品混載サービスのブッキングは、出港日１週間前までにお願い致します。</t>
  </si>
  <si>
    <t>＊３．ブッキング時に、製品安全データシート（MSDS)のコピーを担当者までファックスしてください。</t>
  </si>
  <si>
    <t>＊４．『危険物・有害物事前連絡表』、『危険物明細書』の原本は、貨物搬入日の3日前までにご提出ください。</t>
  </si>
  <si>
    <t>混載ノーサービス</t>
  </si>
  <si>
    <t>混載危険品不可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</si>
</sst>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&quot;NAGOYA - &quot;@"/>
    <numFmt numFmtId="178" formatCode="&quot;ETA  &quot;@"/>
    <numFmt numFmtId="179" formatCode="dd\-mmm\-yy"/>
    <numFmt numFmtId="180" formatCode="m/d&quot; -&quot;"/>
    <numFmt numFmtId="181" formatCode="ddd"/>
    <numFmt numFmtId="182" formatCode="000&quot;W&quot;_);[Red]\(0\)"/>
    <numFmt numFmtId="183" formatCode="000&quot;W&quot;_ "/>
    <numFmt numFmtId="184" formatCode="000&quot;S&quot;_ "/>
    <numFmt numFmtId="185" formatCode="0000&quot;W&quot;_);[Red]\(0\)"/>
    <numFmt numFmtId="186" formatCode="General&quot;W&quot;"/>
    <numFmt numFmtId="187" formatCode="0000&quot;W&quot;_ "/>
    <numFmt numFmtId="188" formatCode="&quot;0&quot;General"/>
    <numFmt numFmtId="189" formatCode="&quot;A&quot;#####&quot;S&quot;"/>
    <numFmt numFmtId="190" formatCode="###&quot;W&quot;"/>
    <numFmt numFmtId="191" formatCode="_-* #,##0_-;\-* #,##0_-;_-* &quot;-&quot;_-;_-@_-"/>
    <numFmt numFmtId="192" formatCode="_-* #,##0.00_-;\-* #,##0.00_-;_-* &quot;-&quot;??_-;_-@_-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0.00_)"/>
    <numFmt numFmtId="196" formatCode="&quot;&quot;General"/>
    <numFmt numFmtId="197" formatCode="General&quot;S&quot;"/>
    <numFmt numFmtId="198" formatCode="&quot;0&quot;General&quot;S&quot;"/>
    <numFmt numFmtId="199" formatCode="&quot;0&quot;General&quot;W&quot;"/>
    <numFmt numFmtId="200" formatCode="&quot;&quot;General&quot;W&quot;"/>
    <numFmt numFmtId="201" formatCode="mmm\-yyyy"/>
    <numFmt numFmtId="202" formatCode="[&lt;=999]000;[&lt;=9999]000\-00;000\-0000"/>
    <numFmt numFmtId="203" formatCode="&quot;00000&quot;"/>
    <numFmt numFmtId="204" formatCode="###&quot;S&quot;"/>
    <numFmt numFmtId="205" formatCode="0##&quot;S&quot;"/>
    <numFmt numFmtId="206" formatCode="0_ "/>
    <numFmt numFmtId="207" formatCode="00##&quot;S&quot;"/>
    <numFmt numFmtId="208" formatCode="&quot;&quot;General&quot;S&quot;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62">
    <font>
      <sz val="11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HGSｺﾞｼｯｸM"/>
      <family val="3"/>
    </font>
    <font>
      <sz val="11"/>
      <name val="Courier New"/>
      <family val="3"/>
    </font>
    <font>
      <sz val="10"/>
      <name val="Courier New"/>
      <family val="3"/>
    </font>
    <font>
      <sz val="11"/>
      <color indexed="9"/>
      <name val="Courier New"/>
      <family val="3"/>
    </font>
    <font>
      <sz val="8"/>
      <name val="Arial"/>
      <family val="2"/>
    </font>
    <font>
      <sz val="10"/>
      <name val="Arial"/>
      <family val="2"/>
    </font>
    <font>
      <b/>
      <i/>
      <sz val="16"/>
      <name val="Helv"/>
      <family val="2"/>
    </font>
    <font>
      <b/>
      <sz val="2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u val="single"/>
      <sz val="16"/>
      <name val="Calibri"/>
      <family val="2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6"/>
      <name val="Calibri"/>
      <family val="2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double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double"/>
      <right style="medium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38" fontId="9" fillId="20" borderId="0" applyNumberFormat="0" applyBorder="0" applyAlignment="0" applyProtection="0"/>
    <xf numFmtId="10" fontId="9" fillId="21" borderId="1" applyNumberFormat="0" applyBorder="0" applyAlignment="0" applyProtection="0"/>
    <xf numFmtId="193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5" fontId="11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8" borderId="2" applyNumberFormat="0" applyAlignment="0" applyProtection="0"/>
    <xf numFmtId="0" fontId="48" fillId="29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30" borderId="3" applyNumberFormat="0" applyFont="0" applyAlignment="0" applyProtection="0"/>
    <xf numFmtId="0" fontId="49" fillId="0" borderId="4" applyNumberFormat="0" applyFill="0" applyAlignment="0" applyProtection="0"/>
    <xf numFmtId="0" fontId="50" fillId="31" borderId="0" applyNumberFormat="0" applyBorder="0" applyAlignment="0" applyProtection="0"/>
    <xf numFmtId="0" fontId="51" fillId="32" borderId="5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10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3" borderId="5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60" fillId="3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6" fillId="0" borderId="0" xfId="70" applyFont="1" applyFill="1" applyAlignment="1">
      <alignment shrinkToFit="1"/>
      <protection/>
    </xf>
    <xf numFmtId="0" fontId="5" fillId="0" borderId="0" xfId="70" applyFont="1" applyFill="1" applyAlignment="1">
      <alignment vertical="center"/>
      <protection/>
    </xf>
    <xf numFmtId="0" fontId="6" fillId="0" borderId="0" xfId="70" applyFont="1" applyFill="1" applyAlignment="1">
      <alignment vertical="center" shrinkToFit="1"/>
      <protection/>
    </xf>
    <xf numFmtId="0" fontId="8" fillId="0" borderId="0" xfId="70" applyFont="1" applyFill="1" applyAlignment="1">
      <alignment shrinkToFit="1"/>
      <protection/>
    </xf>
    <xf numFmtId="0" fontId="14" fillId="0" borderId="0" xfId="70" applyFont="1" applyFill="1" applyAlignment="1">
      <alignment shrinkToFit="1"/>
      <protection/>
    </xf>
    <xf numFmtId="0" fontId="14" fillId="0" borderId="0" xfId="70" applyFont="1" applyFill="1" applyAlignment="1">
      <alignment horizontal="right" shrinkToFit="1"/>
      <protection/>
    </xf>
    <xf numFmtId="49" fontId="14" fillId="0" borderId="0" xfId="70" applyNumberFormat="1" applyFont="1" applyFill="1" applyAlignment="1">
      <alignment horizontal="center" shrinkToFit="1"/>
      <protection/>
    </xf>
    <xf numFmtId="0" fontId="14" fillId="0" borderId="0" xfId="70" applyFont="1" applyFill="1" applyAlignment="1">
      <alignment vertical="center" shrinkToFit="1"/>
      <protection/>
    </xf>
    <xf numFmtId="0" fontId="7" fillId="0" borderId="0" xfId="70" applyFont="1" applyFill="1" applyAlignment="1">
      <alignment horizontal="center" vertical="center" shrinkToFit="1"/>
      <protection/>
    </xf>
    <xf numFmtId="0" fontId="14" fillId="0" borderId="11" xfId="70" applyFont="1" applyFill="1" applyBorder="1" applyAlignment="1">
      <alignment horizontal="center" vertical="center" shrinkToFit="1"/>
      <protection/>
    </xf>
    <xf numFmtId="0" fontId="14" fillId="0" borderId="12" xfId="70" applyFont="1" applyFill="1" applyBorder="1" applyAlignment="1">
      <alignment horizontal="center" vertical="center" shrinkToFit="1"/>
      <protection/>
    </xf>
    <xf numFmtId="177" fontId="14" fillId="0" borderId="0" xfId="70" applyNumberFormat="1" applyFont="1" applyFill="1" applyAlignment="1">
      <alignment horizontal="left" vertical="center" shrinkToFit="1"/>
      <protection/>
    </xf>
    <xf numFmtId="179" fontId="13" fillId="0" borderId="0" xfId="70" applyNumberFormat="1" applyFont="1" applyFill="1" applyAlignment="1">
      <alignment vertical="center" shrinkToFit="1"/>
      <protection/>
    </xf>
    <xf numFmtId="179" fontId="13" fillId="0" borderId="13" xfId="70" applyNumberFormat="1" applyFont="1" applyFill="1" applyBorder="1" applyAlignment="1">
      <alignment vertical="center" shrinkToFit="1"/>
      <protection/>
    </xf>
    <xf numFmtId="179" fontId="13" fillId="0" borderId="13" xfId="70" applyNumberFormat="1" applyFont="1" applyFill="1" applyBorder="1" applyAlignment="1">
      <alignment horizontal="center" vertical="center" shrinkToFit="1"/>
      <protection/>
    </xf>
    <xf numFmtId="0" fontId="16" fillId="0" borderId="0" xfId="70" applyNumberFormat="1" applyFont="1" applyFill="1" applyAlignment="1">
      <alignment horizontal="center" vertical="center" shrinkToFit="1"/>
      <protection/>
    </xf>
    <xf numFmtId="179" fontId="13" fillId="0" borderId="0" xfId="70" applyNumberFormat="1" applyFont="1" applyFill="1" applyAlignment="1">
      <alignment horizontal="center" vertical="center" shrinkToFit="1"/>
      <protection/>
    </xf>
    <xf numFmtId="0" fontId="20" fillId="0" borderId="0" xfId="70" applyFont="1" applyFill="1" applyBorder="1" applyAlignment="1">
      <alignment vertical="center"/>
      <protection/>
    </xf>
    <xf numFmtId="0" fontId="21" fillId="0" borderId="0" xfId="70" applyFont="1" applyFill="1" applyBorder="1" applyAlignment="1">
      <alignment vertical="center"/>
      <protection/>
    </xf>
    <xf numFmtId="179" fontId="13" fillId="0" borderId="0" xfId="70" applyNumberFormat="1" applyFont="1" applyFill="1" applyBorder="1" applyAlignment="1">
      <alignment vertical="center" shrinkToFit="1"/>
      <protection/>
    </xf>
    <xf numFmtId="0" fontId="14" fillId="0" borderId="14" xfId="70" applyFont="1" applyFill="1" applyBorder="1" applyAlignment="1">
      <alignment horizontal="center" vertical="center" shrinkToFit="1"/>
      <protection/>
    </xf>
    <xf numFmtId="0" fontId="14" fillId="0" borderId="15" xfId="70" applyFont="1" applyFill="1" applyBorder="1" applyAlignment="1">
      <alignment horizontal="center" vertical="center" shrinkToFit="1"/>
      <protection/>
    </xf>
    <xf numFmtId="0" fontId="22" fillId="0" borderId="0" xfId="70" applyFont="1" applyFill="1" applyAlignment="1">
      <alignment shrinkToFit="1"/>
      <protection/>
    </xf>
    <xf numFmtId="0" fontId="7" fillId="0" borderId="0" xfId="70" applyFont="1" applyFill="1" applyAlignment="1">
      <alignment shrinkToFit="1"/>
      <protection/>
    </xf>
    <xf numFmtId="181" fontId="17" fillId="35" borderId="16" xfId="70" applyNumberFormat="1" applyFont="1" applyFill="1" applyBorder="1" applyAlignment="1">
      <alignment horizontal="center" vertical="center" shrinkToFit="1"/>
      <protection/>
    </xf>
    <xf numFmtId="176" fontId="17" fillId="35" borderId="17" xfId="70" applyNumberFormat="1" applyFont="1" applyFill="1" applyBorder="1" applyAlignment="1">
      <alignment horizontal="center" vertical="center" shrinkToFit="1"/>
      <protection/>
    </xf>
    <xf numFmtId="181" fontId="17" fillId="35" borderId="17" xfId="70" applyNumberFormat="1" applyFont="1" applyFill="1" applyBorder="1" applyAlignment="1">
      <alignment horizontal="center" vertical="center" shrinkToFit="1"/>
      <protection/>
    </xf>
    <xf numFmtId="0" fontId="22" fillId="0" borderId="0" xfId="70" applyFont="1" applyFill="1" applyBorder="1" applyAlignment="1">
      <alignment vertical="center"/>
      <protection/>
    </xf>
    <xf numFmtId="0" fontId="22" fillId="0" borderId="0" xfId="70" applyFont="1" applyFill="1" applyAlignment="1">
      <alignment vertical="center"/>
      <protection/>
    </xf>
    <xf numFmtId="0" fontId="17" fillId="35" borderId="18" xfId="70" applyFont="1" applyFill="1" applyBorder="1" applyAlignment="1">
      <alignment horizontal="center" vertical="center" shrinkToFit="1"/>
      <protection/>
    </xf>
    <xf numFmtId="0" fontId="16" fillId="0" borderId="0" xfId="70" applyNumberFormat="1" applyFont="1" applyFill="1" applyAlignment="1">
      <alignment vertical="center" shrinkToFit="1"/>
      <protection/>
    </xf>
    <xf numFmtId="0" fontId="14" fillId="0" borderId="19" xfId="70" applyFont="1" applyFill="1" applyBorder="1" applyAlignment="1">
      <alignment horizontal="center" vertical="center" shrinkToFit="1"/>
      <protection/>
    </xf>
    <xf numFmtId="0" fontId="14" fillId="35" borderId="20" xfId="70" applyFont="1" applyFill="1" applyBorder="1" applyAlignment="1">
      <alignment horizontal="center" vertical="center" shrinkToFit="1"/>
      <protection/>
    </xf>
    <xf numFmtId="0" fontId="23" fillId="0" borderId="0" xfId="70" applyNumberFormat="1" applyFont="1" applyFill="1" applyAlignment="1">
      <alignment vertical="center" shrinkToFit="1"/>
      <protection/>
    </xf>
    <xf numFmtId="0" fontId="23" fillId="0" borderId="0" xfId="70" applyNumberFormat="1" applyFont="1" applyFill="1" applyBorder="1" applyAlignment="1">
      <alignment vertical="center"/>
      <protection/>
    </xf>
    <xf numFmtId="0" fontId="14" fillId="35" borderId="21" xfId="70" applyFont="1" applyFill="1" applyBorder="1" applyAlignment="1">
      <alignment horizontal="center" vertical="center" shrinkToFit="1"/>
      <protection/>
    </xf>
    <xf numFmtId="0" fontId="14" fillId="36" borderId="22" xfId="70" applyFont="1" applyFill="1" applyBorder="1" applyAlignment="1">
      <alignment vertical="center" shrinkToFit="1"/>
      <protection/>
    </xf>
    <xf numFmtId="0" fontId="14" fillId="36" borderId="23" xfId="70" applyFont="1" applyFill="1" applyBorder="1" applyAlignment="1">
      <alignment vertical="center" shrinkToFit="1"/>
      <protection/>
    </xf>
    <xf numFmtId="206" fontId="13" fillId="36" borderId="24" xfId="70" applyNumberFormat="1" applyFont="1" applyFill="1" applyBorder="1" applyAlignment="1">
      <alignment horizontal="center" vertical="center" shrinkToFit="1"/>
      <protection/>
    </xf>
    <xf numFmtId="181" fontId="18" fillId="36" borderId="25" xfId="70" applyNumberFormat="1" applyFont="1" applyFill="1" applyBorder="1" applyAlignment="1">
      <alignment horizontal="center" vertical="center" shrinkToFit="1"/>
      <protection/>
    </xf>
    <xf numFmtId="181" fontId="17" fillId="36" borderId="25" xfId="70" applyNumberFormat="1" applyFont="1" applyFill="1" applyBorder="1" applyAlignment="1">
      <alignment horizontal="center" vertical="center" shrinkToFit="1"/>
      <protection/>
    </xf>
    <xf numFmtId="176" fontId="17" fillId="36" borderId="26" xfId="70" applyNumberFormat="1" applyFont="1" applyFill="1" applyBorder="1" applyAlignment="1">
      <alignment horizontal="center" vertical="center" shrinkToFit="1"/>
      <protection/>
    </xf>
    <xf numFmtId="0" fontId="14" fillId="36" borderId="27" xfId="70" applyFont="1" applyFill="1" applyBorder="1" applyAlignment="1">
      <alignment horizontal="center" vertical="center" shrinkToFit="1"/>
      <protection/>
    </xf>
    <xf numFmtId="0" fontId="14" fillId="36" borderId="26" xfId="70" applyFont="1" applyFill="1" applyBorder="1" applyAlignment="1">
      <alignment horizontal="center" vertical="center" shrinkToFit="1"/>
      <protection/>
    </xf>
    <xf numFmtId="206" fontId="13" fillId="36" borderId="28" xfId="70" applyNumberFormat="1" applyFont="1" applyFill="1" applyBorder="1" applyAlignment="1">
      <alignment horizontal="center" vertical="center" shrinkToFit="1"/>
      <protection/>
    </xf>
    <xf numFmtId="181" fontId="18" fillId="36" borderId="16" xfId="70" applyNumberFormat="1" applyFont="1" applyFill="1" applyBorder="1" applyAlignment="1">
      <alignment horizontal="center" vertical="center" shrinkToFit="1"/>
      <protection/>
    </xf>
    <xf numFmtId="181" fontId="17" fillId="36" borderId="16" xfId="70" applyNumberFormat="1" applyFont="1" applyFill="1" applyBorder="1" applyAlignment="1">
      <alignment horizontal="center" vertical="center" shrinkToFit="1"/>
      <protection/>
    </xf>
    <xf numFmtId="176" fontId="17" fillId="36" borderId="17" xfId="70" applyNumberFormat="1" applyFont="1" applyFill="1" applyBorder="1" applyAlignment="1">
      <alignment horizontal="center" vertical="center" shrinkToFit="1"/>
      <protection/>
    </xf>
    <xf numFmtId="0" fontId="14" fillId="36" borderId="20" xfId="70" applyFont="1" applyFill="1" applyBorder="1" applyAlignment="1">
      <alignment horizontal="center" vertical="center" shrinkToFit="1"/>
      <protection/>
    </xf>
    <xf numFmtId="0" fontId="14" fillId="36" borderId="17" xfId="70" applyFont="1" applyFill="1" applyBorder="1" applyAlignment="1">
      <alignment horizontal="center" vertical="center" shrinkToFit="1"/>
      <protection/>
    </xf>
    <xf numFmtId="198" fontId="14" fillId="35" borderId="23" xfId="70" applyNumberFormat="1" applyFont="1" applyFill="1" applyBorder="1" applyAlignment="1">
      <alignment vertical="center" shrinkToFit="1"/>
      <protection/>
    </xf>
    <xf numFmtId="183" fontId="14" fillId="35" borderId="17" xfId="70" applyNumberFormat="1" applyFont="1" applyFill="1" applyBorder="1" applyAlignment="1">
      <alignment horizontal="center" vertical="center" shrinkToFit="1"/>
      <protection/>
    </xf>
    <xf numFmtId="0" fontId="23" fillId="0" borderId="0" xfId="70" applyNumberFormat="1" applyFont="1" applyFill="1" applyAlignment="1">
      <alignment vertical="center"/>
      <protection/>
    </xf>
    <xf numFmtId="0" fontId="8" fillId="0" borderId="0" xfId="70" applyFont="1" applyFill="1" applyAlignment="1">
      <alignment/>
      <protection/>
    </xf>
    <xf numFmtId="181" fontId="17" fillId="0" borderId="0" xfId="70" applyNumberFormat="1" applyFont="1" applyFill="1" applyBorder="1" applyAlignment="1">
      <alignment horizontal="center"/>
      <protection/>
    </xf>
    <xf numFmtId="176" fontId="17" fillId="0" borderId="0" xfId="70" applyNumberFormat="1" applyFont="1" applyFill="1" applyBorder="1" applyAlignment="1">
      <alignment/>
      <protection/>
    </xf>
    <xf numFmtId="180" fontId="17" fillId="0" borderId="0" xfId="70" applyNumberFormat="1" applyFont="1" applyFill="1" applyBorder="1" applyAlignment="1">
      <alignment horizontal="right"/>
      <protection/>
    </xf>
    <xf numFmtId="176" fontId="17" fillId="0" borderId="0" xfId="70" applyNumberFormat="1" applyFont="1" applyFill="1" applyBorder="1" applyAlignment="1">
      <alignment horizontal="center"/>
      <protection/>
    </xf>
    <xf numFmtId="0" fontId="14" fillId="0" borderId="0" xfId="70" applyFont="1" applyFill="1" applyBorder="1" applyAlignment="1">
      <alignment horizontal="center"/>
      <protection/>
    </xf>
    <xf numFmtId="0" fontId="22" fillId="0" borderId="0" xfId="70" applyFont="1" applyFill="1" applyAlignment="1">
      <alignment/>
      <protection/>
    </xf>
    <xf numFmtId="0" fontId="22" fillId="0" borderId="0" xfId="70" applyFont="1" applyFill="1" applyAlignment="1">
      <alignment horizontal="right" vertical="center"/>
      <protection/>
    </xf>
    <xf numFmtId="49" fontId="22" fillId="0" borderId="0" xfId="70" applyNumberFormat="1" applyFont="1" applyFill="1" applyAlignment="1">
      <alignment horizontal="center" vertical="center"/>
      <protection/>
    </xf>
    <xf numFmtId="0" fontId="17" fillId="0" borderId="0" xfId="70" applyFont="1" applyFill="1" applyAlignment="1">
      <alignment vertical="center"/>
      <protection/>
    </xf>
    <xf numFmtId="0" fontId="20" fillId="0" borderId="0" xfId="70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/>
    </xf>
    <xf numFmtId="0" fontId="15" fillId="0" borderId="0" xfId="70" applyFont="1" applyFill="1" applyBorder="1" applyAlignment="1">
      <alignment vertical="center"/>
      <protection/>
    </xf>
    <xf numFmtId="0" fontId="22" fillId="0" borderId="0" xfId="70" applyFont="1" applyFill="1" applyBorder="1" applyAlignment="1">
      <alignment horizontal="right" vertical="center"/>
      <protection/>
    </xf>
    <xf numFmtId="0" fontId="3" fillId="0" borderId="0" xfId="52" applyFont="1" applyFill="1" applyBorder="1" applyAlignment="1" applyProtection="1">
      <alignment vertical="center"/>
      <protection/>
    </xf>
    <xf numFmtId="0" fontId="24" fillId="0" borderId="0" xfId="0" applyFont="1" applyFill="1" applyAlignment="1">
      <alignment/>
    </xf>
    <xf numFmtId="0" fontId="13" fillId="0" borderId="0" xfId="70" applyFont="1" applyFill="1" applyBorder="1" applyAlignment="1">
      <alignment vertical="center"/>
      <protection/>
    </xf>
    <xf numFmtId="0" fontId="13" fillId="0" borderId="0" xfId="70" applyFont="1" applyFill="1" applyBorder="1" applyAlignment="1">
      <alignment horizontal="right" vertical="center"/>
      <protection/>
    </xf>
    <xf numFmtId="49" fontId="13" fillId="0" borderId="0" xfId="70" applyNumberFormat="1" applyFont="1" applyFill="1" applyBorder="1" applyAlignment="1">
      <alignment horizontal="center" vertical="center"/>
      <protection/>
    </xf>
    <xf numFmtId="176" fontId="17" fillId="35" borderId="29" xfId="70" applyNumberFormat="1" applyFont="1" applyFill="1" applyBorder="1" applyAlignment="1">
      <alignment horizontal="center" vertical="center" shrinkToFit="1"/>
      <protection/>
    </xf>
    <xf numFmtId="176" fontId="17" fillId="35" borderId="30" xfId="70" applyNumberFormat="1" applyFont="1" applyFill="1" applyBorder="1" applyAlignment="1">
      <alignment horizontal="center" vertical="center" shrinkToFit="1"/>
      <protection/>
    </xf>
    <xf numFmtId="180" fontId="17" fillId="35" borderId="29" xfId="70" applyNumberFormat="1" applyFont="1" applyFill="1" applyBorder="1" applyAlignment="1">
      <alignment horizontal="center" vertical="center" shrinkToFit="1"/>
      <protection/>
    </xf>
    <xf numFmtId="176" fontId="18" fillId="36" borderId="31" xfId="70" applyNumberFormat="1" applyFont="1" applyFill="1" applyBorder="1" applyAlignment="1">
      <alignment horizontal="center" vertical="center" shrinkToFit="1"/>
      <protection/>
    </xf>
    <xf numFmtId="180" fontId="17" fillId="36" borderId="26" xfId="70" applyNumberFormat="1" applyFont="1" applyFill="1" applyBorder="1" applyAlignment="1">
      <alignment horizontal="center" vertical="center" shrinkToFit="1"/>
      <protection/>
    </xf>
    <xf numFmtId="176" fontId="17" fillId="36" borderId="32" xfId="70" applyNumberFormat="1" applyFont="1" applyFill="1" applyBorder="1" applyAlignment="1">
      <alignment horizontal="center" vertical="center" shrinkToFit="1"/>
      <protection/>
    </xf>
    <xf numFmtId="176" fontId="18" fillId="36" borderId="30" xfId="70" applyNumberFormat="1" applyFont="1" applyFill="1" applyBorder="1" applyAlignment="1">
      <alignment horizontal="center" vertical="center" shrinkToFit="1"/>
      <protection/>
    </xf>
    <xf numFmtId="180" fontId="17" fillId="36" borderId="17" xfId="70" applyNumberFormat="1" applyFont="1" applyFill="1" applyBorder="1" applyAlignment="1">
      <alignment horizontal="center" vertical="center" shrinkToFit="1"/>
      <protection/>
    </xf>
    <xf numFmtId="176" fontId="17" fillId="36" borderId="29" xfId="70" applyNumberFormat="1" applyFont="1" applyFill="1" applyBorder="1" applyAlignment="1">
      <alignment horizontal="center" vertical="center" shrinkToFit="1"/>
      <protection/>
    </xf>
    <xf numFmtId="0" fontId="17" fillId="36" borderId="33" xfId="70" applyFont="1" applyFill="1" applyBorder="1" applyAlignment="1">
      <alignment horizontal="center" vertical="center" shrinkToFit="1"/>
      <protection/>
    </xf>
    <xf numFmtId="0" fontId="17" fillId="36" borderId="18" xfId="70" applyFont="1" applyFill="1" applyBorder="1" applyAlignment="1">
      <alignment horizontal="center" vertical="center" shrinkToFit="1"/>
      <protection/>
    </xf>
    <xf numFmtId="0" fontId="7" fillId="0" borderId="34" xfId="70" applyFont="1" applyFill="1" applyBorder="1" applyAlignment="1">
      <alignment horizontal="center" vertical="center" shrinkToFit="1"/>
      <protection/>
    </xf>
    <xf numFmtId="0" fontId="22" fillId="0" borderId="35" xfId="70" applyFont="1" applyFill="1" applyBorder="1" applyAlignment="1">
      <alignment horizontal="center" vertical="center" shrinkToFit="1"/>
      <protection/>
    </xf>
    <xf numFmtId="0" fontId="22" fillId="0" borderId="36" xfId="70" applyFont="1" applyFill="1" applyBorder="1" applyAlignment="1">
      <alignment horizontal="center" vertical="center" shrinkToFit="1"/>
      <protection/>
    </xf>
    <xf numFmtId="0" fontId="6" fillId="0" borderId="0" xfId="70" applyFont="1" applyFill="1" applyBorder="1" applyAlignment="1">
      <alignment vertical="center" shrinkToFit="1"/>
      <protection/>
    </xf>
    <xf numFmtId="0" fontId="6" fillId="0" borderId="13" xfId="70" applyFont="1" applyFill="1" applyBorder="1" applyAlignment="1">
      <alignment vertical="center" shrinkToFit="1"/>
      <protection/>
    </xf>
    <xf numFmtId="0" fontId="14" fillId="37" borderId="37" xfId="70" applyFont="1" applyFill="1" applyBorder="1" applyAlignment="1">
      <alignment vertical="center" shrinkToFit="1"/>
      <protection/>
    </xf>
    <xf numFmtId="206" fontId="14" fillId="37" borderId="38" xfId="70" applyNumberFormat="1" applyFont="1" applyFill="1" applyBorder="1" applyAlignment="1">
      <alignment horizontal="center" vertical="center" shrinkToFit="1"/>
      <protection/>
    </xf>
    <xf numFmtId="176" fontId="17" fillId="37" borderId="39" xfId="70" applyNumberFormat="1" applyFont="1" applyFill="1" applyBorder="1" applyAlignment="1">
      <alignment horizontal="center" vertical="center" shrinkToFit="1"/>
      <protection/>
    </xf>
    <xf numFmtId="181" fontId="17" fillId="37" borderId="40" xfId="70" applyNumberFormat="1" applyFont="1" applyFill="1" applyBorder="1" applyAlignment="1">
      <alignment horizontal="center" vertical="center" shrinkToFit="1"/>
      <protection/>
    </xf>
    <xf numFmtId="176" fontId="17" fillId="37" borderId="21" xfId="70" applyNumberFormat="1" applyFont="1" applyFill="1" applyBorder="1" applyAlignment="1">
      <alignment horizontal="center" vertical="center" shrinkToFit="1"/>
      <protection/>
    </xf>
    <xf numFmtId="181" fontId="17" fillId="37" borderId="21" xfId="70" applyNumberFormat="1" applyFont="1" applyFill="1" applyBorder="1" applyAlignment="1">
      <alignment horizontal="center" vertical="center" shrinkToFit="1"/>
      <protection/>
    </xf>
    <xf numFmtId="180" fontId="17" fillId="37" borderId="41" xfId="70" applyNumberFormat="1" applyFont="1" applyFill="1" applyBorder="1" applyAlignment="1">
      <alignment horizontal="center" vertical="center" shrinkToFit="1"/>
      <protection/>
    </xf>
    <xf numFmtId="176" fontId="17" fillId="37" borderId="41" xfId="70" applyNumberFormat="1" applyFont="1" applyFill="1" applyBorder="1" applyAlignment="1">
      <alignment horizontal="center" vertical="center" shrinkToFit="1"/>
      <protection/>
    </xf>
    <xf numFmtId="0" fontId="14" fillId="37" borderId="42" xfId="70" applyFont="1" applyFill="1" applyBorder="1" applyAlignment="1">
      <alignment horizontal="center" vertical="center" shrinkToFit="1"/>
      <protection/>
    </xf>
    <xf numFmtId="0" fontId="14" fillId="37" borderId="21" xfId="70" applyFont="1" applyFill="1" applyBorder="1" applyAlignment="1">
      <alignment horizontal="center" vertical="center" shrinkToFit="1"/>
      <protection/>
    </xf>
    <xf numFmtId="0" fontId="17" fillId="37" borderId="43" xfId="70" applyFont="1" applyFill="1" applyBorder="1" applyAlignment="1">
      <alignment horizontal="center" vertical="center" shrinkToFit="1"/>
      <protection/>
    </xf>
    <xf numFmtId="49" fontId="61" fillId="0" borderId="0" xfId="70" applyNumberFormat="1" applyFont="1" applyFill="1" applyBorder="1" applyAlignment="1">
      <alignment horizontal="left" vertical="center"/>
      <protection/>
    </xf>
    <xf numFmtId="181" fontId="22" fillId="0" borderId="0" xfId="70" applyNumberFormat="1" applyFont="1" applyFill="1" applyBorder="1" applyAlignment="1">
      <alignment/>
      <protection/>
    </xf>
    <xf numFmtId="0" fontId="22" fillId="38" borderId="0" xfId="70" applyFont="1" applyFill="1" applyBorder="1" applyAlignment="1">
      <alignment vertical="center"/>
      <protection/>
    </xf>
    <xf numFmtId="0" fontId="22" fillId="39" borderId="18" xfId="70" applyFont="1" applyFill="1" applyBorder="1" applyAlignment="1">
      <alignment horizontal="center" vertical="center" shrinkToFit="1"/>
      <protection/>
    </xf>
    <xf numFmtId="176" fontId="17" fillId="38" borderId="17" xfId="70" applyNumberFormat="1" applyFont="1" applyFill="1" applyBorder="1" applyAlignment="1">
      <alignment horizontal="center" vertical="center" shrinkToFit="1"/>
      <protection/>
    </xf>
    <xf numFmtId="181" fontId="17" fillId="38" borderId="17" xfId="70" applyNumberFormat="1" applyFont="1" applyFill="1" applyBorder="1" applyAlignment="1">
      <alignment horizontal="center" vertical="center" shrinkToFit="1"/>
      <protection/>
    </xf>
    <xf numFmtId="176" fontId="17" fillId="38" borderId="21" xfId="70" applyNumberFormat="1" applyFont="1" applyFill="1" applyBorder="1" applyAlignment="1">
      <alignment horizontal="center" vertical="center" shrinkToFit="1"/>
      <protection/>
    </xf>
    <xf numFmtId="181" fontId="17" fillId="38" borderId="21" xfId="70" applyNumberFormat="1" applyFont="1" applyFill="1" applyBorder="1" applyAlignment="1">
      <alignment horizontal="center" vertical="center" shrinkToFit="1"/>
      <protection/>
    </xf>
    <xf numFmtId="176" fontId="17" fillId="39" borderId="30" xfId="70" applyNumberFormat="1" applyFont="1" applyFill="1" applyBorder="1" applyAlignment="1" quotePrefix="1">
      <alignment horizontal="center" vertical="center" shrinkToFit="1"/>
      <protection/>
    </xf>
    <xf numFmtId="181" fontId="17" fillId="39" borderId="16" xfId="70" applyNumberFormat="1" applyFont="1" applyFill="1" applyBorder="1" applyAlignment="1">
      <alignment horizontal="center" vertical="center" shrinkToFit="1"/>
      <protection/>
    </xf>
    <xf numFmtId="0" fontId="17" fillId="39" borderId="18" xfId="70" applyFont="1" applyFill="1" applyBorder="1" applyAlignment="1">
      <alignment horizontal="center" vertical="center" shrinkToFit="1"/>
      <protection/>
    </xf>
    <xf numFmtId="176" fontId="17" fillId="38" borderId="30" xfId="70" applyNumberFormat="1" applyFont="1" applyFill="1" applyBorder="1" applyAlignment="1">
      <alignment horizontal="center" vertical="center" shrinkToFit="1"/>
      <protection/>
    </xf>
    <xf numFmtId="181" fontId="17" fillId="38" borderId="16" xfId="70" applyNumberFormat="1" applyFont="1" applyFill="1" applyBorder="1" applyAlignment="1">
      <alignment horizontal="center" vertical="center" shrinkToFit="1"/>
      <protection/>
    </xf>
    <xf numFmtId="176" fontId="17" fillId="38" borderId="39" xfId="70" applyNumberFormat="1" applyFont="1" applyFill="1" applyBorder="1" applyAlignment="1">
      <alignment horizontal="center" vertical="center" shrinkToFit="1"/>
      <protection/>
    </xf>
    <xf numFmtId="0" fontId="22" fillId="40" borderId="0" xfId="70" applyFont="1" applyFill="1" applyBorder="1" applyAlignment="1">
      <alignment vertical="center"/>
      <protection/>
    </xf>
    <xf numFmtId="181" fontId="17" fillId="38" borderId="40" xfId="70" applyNumberFormat="1" applyFont="1" applyFill="1" applyBorder="1" applyAlignment="1">
      <alignment horizontal="center" vertical="center" shrinkToFit="1"/>
      <protection/>
    </xf>
    <xf numFmtId="0" fontId="22" fillId="0" borderId="0" xfId="70" applyFont="1" applyFill="1" applyBorder="1" applyAlignment="1">
      <alignment horizontal="left" vertical="center" wrapText="1"/>
      <protection/>
    </xf>
    <xf numFmtId="0" fontId="14" fillId="0" borderId="0" xfId="70" applyFont="1" applyFill="1" applyBorder="1" applyAlignment="1">
      <alignment vertical="center" shrinkToFit="1"/>
      <protection/>
    </xf>
    <xf numFmtId="206" fontId="14" fillId="0" borderId="0" xfId="70" applyNumberFormat="1" applyFont="1" applyFill="1" applyBorder="1" applyAlignment="1">
      <alignment horizontal="center" vertical="center" shrinkToFit="1"/>
      <protection/>
    </xf>
    <xf numFmtId="176" fontId="17" fillId="41" borderId="0" xfId="70" applyNumberFormat="1" applyFont="1" applyFill="1" applyBorder="1" applyAlignment="1">
      <alignment horizontal="center" vertical="center" shrinkToFit="1"/>
      <protection/>
    </xf>
    <xf numFmtId="181" fontId="17" fillId="41" borderId="0" xfId="70" applyNumberFormat="1" applyFont="1" applyFill="1" applyBorder="1" applyAlignment="1">
      <alignment horizontal="center" vertical="center" shrinkToFit="1"/>
      <protection/>
    </xf>
    <xf numFmtId="180" fontId="17" fillId="41" borderId="0" xfId="70" applyNumberFormat="1" applyFont="1" applyFill="1" applyBorder="1" applyAlignment="1">
      <alignment horizontal="center" vertical="center" shrinkToFit="1"/>
      <protection/>
    </xf>
    <xf numFmtId="181" fontId="17" fillId="0" borderId="0" xfId="70" applyNumberFormat="1" applyFont="1" applyFill="1" applyBorder="1" applyAlignment="1">
      <alignment horizontal="center" vertical="center" shrinkToFit="1"/>
      <protection/>
    </xf>
    <xf numFmtId="0" fontId="14" fillId="41" borderId="0" xfId="70" applyFont="1" applyFill="1" applyBorder="1" applyAlignment="1">
      <alignment horizontal="center" vertical="center" shrinkToFit="1"/>
      <protection/>
    </xf>
    <xf numFmtId="0" fontId="14" fillId="0" borderId="0" xfId="70" applyFont="1" applyFill="1" applyBorder="1" applyAlignment="1">
      <alignment horizontal="center" vertical="center" shrinkToFit="1"/>
      <protection/>
    </xf>
    <xf numFmtId="0" fontId="17" fillId="41" borderId="0" xfId="70" applyFont="1" applyFill="1" applyBorder="1" applyAlignment="1">
      <alignment horizontal="center" vertical="center" shrinkToFit="1"/>
      <protection/>
    </xf>
    <xf numFmtId="0" fontId="22" fillId="38" borderId="18" xfId="70" applyFont="1" applyFill="1" applyBorder="1" applyAlignment="1">
      <alignment horizontal="center" vertical="center" shrinkToFit="1"/>
      <protection/>
    </xf>
    <xf numFmtId="0" fontId="14" fillId="0" borderId="44" xfId="70" applyNumberFormat="1" applyFont="1" applyFill="1" applyBorder="1" applyAlignment="1">
      <alignment horizontal="center" vertical="center" shrinkToFit="1"/>
      <protection/>
    </xf>
    <xf numFmtId="0" fontId="22" fillId="0" borderId="0" xfId="70" applyFont="1" applyFill="1" applyBorder="1" applyAlignment="1">
      <alignment horizontal="left" vertical="center" wrapText="1"/>
      <protection/>
    </xf>
    <xf numFmtId="0" fontId="12" fillId="0" borderId="0" xfId="70" applyFont="1" applyFill="1" applyBorder="1" applyAlignment="1">
      <alignment horizontal="center" vertical="center" shrinkToFit="1"/>
      <protection/>
    </xf>
    <xf numFmtId="0" fontId="13" fillId="0" borderId="13" xfId="70" applyFont="1" applyFill="1" applyBorder="1" applyAlignment="1">
      <alignment horizontal="center" vertical="center" shrinkToFit="1"/>
      <protection/>
    </xf>
    <xf numFmtId="0" fontId="19" fillId="0" borderId="45" xfId="70" applyFont="1" applyFill="1" applyBorder="1" applyAlignment="1">
      <alignment horizontal="center" vertical="center" shrinkToFit="1"/>
      <protection/>
    </xf>
    <xf numFmtId="0" fontId="14" fillId="0" borderId="46" xfId="70" applyFont="1" applyFill="1" applyBorder="1" applyAlignment="1">
      <alignment horizontal="center" vertical="center" shrinkToFit="1"/>
      <protection/>
    </xf>
    <xf numFmtId="0" fontId="14" fillId="0" borderId="44" xfId="70" applyFont="1" applyFill="1" applyBorder="1" applyAlignment="1">
      <alignment horizontal="center" vertical="center" shrinkToFit="1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Grey" xfId="33"/>
    <cellStyle name="Input [yellow]" xfId="34"/>
    <cellStyle name="Moeda [0]_PLDT" xfId="35"/>
    <cellStyle name="Moeda_PLDT" xfId="36"/>
    <cellStyle name="Normal - Style1" xfId="37"/>
    <cellStyle name="Normal_Capex" xfId="38"/>
    <cellStyle name="Percent [2]" xfId="39"/>
    <cellStyle name="Separador de milhares [0]_PLDT" xfId="40"/>
    <cellStyle name="Separador de milhares_PLDT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_NOHHI SCHEDULE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85725</xdr:rowOff>
    </xdr:from>
    <xdr:to>
      <xdr:col>1</xdr:col>
      <xdr:colOff>752475</xdr:colOff>
      <xdr:row>0</xdr:row>
      <xdr:rowOff>504825</xdr:rowOff>
    </xdr:to>
    <xdr:pic>
      <xdr:nvPicPr>
        <xdr:cNvPr id="1" name="Picture 1" descr="HKhk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85725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06u\&#12415;&#12383;\Tanaka's%20File\&#12467;&#12531;&#12477;&#12522;\&#12473;&#12465;&#12472;&#12517;&#12540;&#12523;\&#65322;&#65328;&#65331;\2007&#24180;8&#26376;&#12501;&#12449;&#12452;&#12523;\2007&#24180;7&#26376;&#12501;&#12449;&#12452;&#12523;\&#26481;&#20140;&#12473;&#12465;&#12472;&#12517;&#12540;&#12523;%201&#26376;&#12539;2&#263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WINDOWS\&#65411;&#65438;&#65405;&#65400;&#65412;&#65391;&#65420;&#65439;\T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sc\jsc&#20849;&#26377;&#12501;&#12449;&#12452;&#12523;\&#12473;&#12465;&#12472;&#12517;&#12540;&#12523;\&#26481;&#20140;\&#26481;&#20140;&#12473;&#12465;&#12472;&#12517;&#12540;&#12523;%201&#26376;&#12539;2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東京"/>
      <sheetName val="香港・SIN"/>
      <sheetName val="中国"/>
      <sheetName val="台湾"/>
      <sheetName val="アジア1"/>
      <sheetName val="アジア2"/>
      <sheetName val="韓国・南米"/>
      <sheetName val="オセアニア・カナダ"/>
      <sheetName val="欧州"/>
      <sheetName val="米国"/>
      <sheetName val="TS(1)"/>
      <sheetName val="TS(2)"/>
      <sheetName val="TS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東京"/>
      <sheetName val="香港・SIN"/>
      <sheetName val="中国"/>
      <sheetName val="台湾"/>
      <sheetName val="アジア1"/>
      <sheetName val="アジア2"/>
      <sheetName val="韓国・南米"/>
      <sheetName val="オセアニア・カナダ"/>
      <sheetName val="欧州"/>
      <sheetName val="米国"/>
      <sheetName val="TS(1)"/>
      <sheetName val="TS(2)"/>
      <sheetName val="TS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0"/>
  <sheetViews>
    <sheetView tabSelected="1" view="pageBreakPreview" zoomScaleSheetLayoutView="100" zoomScalePageLayoutView="0" workbookViewId="0" topLeftCell="A1">
      <selection activeCell="N5" sqref="N5"/>
    </sheetView>
  </sheetViews>
  <sheetFormatPr defaultColWidth="5.625" defaultRowHeight="15" customHeight="1"/>
  <cols>
    <col min="1" max="1" width="17.25390625" style="5" customWidth="1"/>
    <col min="2" max="2" width="10.375" style="5" customWidth="1"/>
    <col min="3" max="6" width="5.875" style="5" customWidth="1"/>
    <col min="7" max="7" width="7.375" style="6" customWidth="1"/>
    <col min="8" max="8" width="5.875" style="7" customWidth="1"/>
    <col min="9" max="9" width="5.875" style="5" customWidth="1"/>
    <col min="10" max="10" width="6.375" style="5" customWidth="1"/>
    <col min="11" max="11" width="5.125" style="5" customWidth="1"/>
    <col min="12" max="12" width="7.375" style="5" customWidth="1"/>
    <col min="13" max="13" width="7.00390625" style="5" customWidth="1"/>
    <col min="14" max="14" width="15.50390625" style="5" customWidth="1"/>
    <col min="15" max="15" width="7.25390625" style="1" hidden="1" customWidth="1"/>
    <col min="16" max="16" width="9.625" style="1" customWidth="1"/>
    <col min="17" max="17" width="5.625" style="1" customWidth="1"/>
    <col min="18" max="16384" width="5.625" style="1" customWidth="1"/>
  </cols>
  <sheetData>
    <row r="1" spans="1:14" s="3" customFormat="1" ht="40.5" customHeight="1">
      <c r="A1" s="129" t="s">
        <v>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s="3" customFormat="1" ht="15" customHeight="1" thickBot="1">
      <c r="A2" s="130" t="s">
        <v>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s="3" customFormat="1" ht="28.5" customHeight="1">
      <c r="A3" s="131" t="s">
        <v>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s="3" customFormat="1" ht="18" customHeight="1" thickBot="1">
      <c r="A4" s="88"/>
      <c r="B4" s="88"/>
      <c r="D4" s="31"/>
      <c r="E4" s="31"/>
      <c r="F4" s="31"/>
      <c r="G4" s="31"/>
      <c r="H4" s="31"/>
      <c r="I4" s="8"/>
      <c r="J4" s="13"/>
      <c r="K4" s="20"/>
      <c r="L4" s="20"/>
      <c r="M4" s="14" t="s">
        <v>4</v>
      </c>
      <c r="N4" s="15">
        <v>43088</v>
      </c>
    </row>
    <row r="5" spans="1:14" s="3" customFormat="1" ht="18" customHeight="1">
      <c r="A5" s="53" t="s">
        <v>31</v>
      </c>
      <c r="B5" s="35"/>
      <c r="C5" s="12"/>
      <c r="D5" s="16"/>
      <c r="E5" s="16"/>
      <c r="F5" s="16"/>
      <c r="G5" s="16"/>
      <c r="H5" s="16"/>
      <c r="I5" s="8"/>
      <c r="J5" s="17"/>
      <c r="K5" s="17"/>
      <c r="L5" s="17"/>
      <c r="M5" s="17"/>
      <c r="N5" s="17"/>
    </row>
    <row r="6" spans="1:14" s="3" customFormat="1" ht="18" customHeight="1" thickBot="1">
      <c r="A6" s="34"/>
      <c r="B6" s="35"/>
      <c r="C6" s="12"/>
      <c r="D6" s="16"/>
      <c r="E6" s="16"/>
      <c r="F6" s="16"/>
      <c r="G6" s="16"/>
      <c r="H6" s="16"/>
      <c r="I6" s="8"/>
      <c r="J6" s="17"/>
      <c r="K6" s="17"/>
      <c r="L6" s="17"/>
      <c r="M6" s="17"/>
      <c r="N6" s="17"/>
    </row>
    <row r="7" spans="1:15" s="9" customFormat="1" ht="24" customHeight="1" thickBot="1">
      <c r="A7" s="10" t="s">
        <v>5</v>
      </c>
      <c r="B7" s="11" t="s">
        <v>6</v>
      </c>
      <c r="C7" s="132" t="s">
        <v>7</v>
      </c>
      <c r="D7" s="133"/>
      <c r="E7" s="133" t="s">
        <v>8</v>
      </c>
      <c r="F7" s="133"/>
      <c r="G7" s="133" t="s">
        <v>9</v>
      </c>
      <c r="H7" s="133"/>
      <c r="I7" s="133"/>
      <c r="J7" s="127" t="s">
        <v>35</v>
      </c>
      <c r="K7" s="127"/>
      <c r="L7" s="32" t="s">
        <v>12</v>
      </c>
      <c r="M7" s="21" t="s">
        <v>10</v>
      </c>
      <c r="N7" s="22" t="s">
        <v>11</v>
      </c>
      <c r="O7" s="84">
        <v>7</v>
      </c>
    </row>
    <row r="8" spans="1:15" s="9" customFormat="1" ht="18" customHeight="1" hidden="1">
      <c r="A8" s="37" t="s">
        <v>49</v>
      </c>
      <c r="B8" s="39"/>
      <c r="C8" s="76"/>
      <c r="D8" s="40">
        <f>IF(ISBLANK(C8),"",(C8))</f>
      </c>
      <c r="E8" s="42">
        <v>42734</v>
      </c>
      <c r="F8" s="41">
        <f>E8</f>
        <v>42734</v>
      </c>
      <c r="G8" s="77">
        <v>42737</v>
      </c>
      <c r="H8" s="42">
        <v>42737</v>
      </c>
      <c r="I8" s="41">
        <f>H8</f>
        <v>42737</v>
      </c>
      <c r="J8" s="78">
        <f>H8+L8</f>
        <v>42746</v>
      </c>
      <c r="K8" s="41">
        <f>J8</f>
        <v>42746</v>
      </c>
      <c r="L8" s="43">
        <v>9</v>
      </c>
      <c r="M8" s="44" t="s">
        <v>32</v>
      </c>
      <c r="N8" s="82" t="s">
        <v>36</v>
      </c>
      <c r="O8" s="85" t="s">
        <v>18</v>
      </c>
    </row>
    <row r="9" spans="1:15" s="9" customFormat="1" ht="18" customHeight="1" hidden="1">
      <c r="A9" s="38" t="s">
        <v>43</v>
      </c>
      <c r="B9" s="45"/>
      <c r="C9" s="79">
        <v>42732</v>
      </c>
      <c r="D9" s="46">
        <f>IF(ISBLANK(C9),"",(C9))</f>
        <v>42732</v>
      </c>
      <c r="E9" s="48">
        <v>42733</v>
      </c>
      <c r="F9" s="47">
        <f>E9</f>
        <v>42733</v>
      </c>
      <c r="G9" s="80">
        <v>42734</v>
      </c>
      <c r="H9" s="48">
        <v>42734</v>
      </c>
      <c r="I9" s="47">
        <f>H9</f>
        <v>42734</v>
      </c>
      <c r="J9" s="81">
        <f>H9+L9</f>
        <v>42743</v>
      </c>
      <c r="K9" s="47">
        <f>J9</f>
        <v>42743</v>
      </c>
      <c r="L9" s="49">
        <v>9</v>
      </c>
      <c r="M9" s="50" t="s">
        <v>33</v>
      </c>
      <c r="N9" s="83" t="s">
        <v>34</v>
      </c>
      <c r="O9" s="86" t="s">
        <v>18</v>
      </c>
    </row>
    <row r="10" spans="1:15" s="3" customFormat="1" ht="18" customHeight="1" hidden="1">
      <c r="A10" s="51" t="s">
        <v>84</v>
      </c>
      <c r="B10" s="52" t="s">
        <v>86</v>
      </c>
      <c r="C10" s="74">
        <f>IF((ISBLANK($C$9)),"----",(($C$9)+($O$7*O10)))</f>
        <v>42739</v>
      </c>
      <c r="D10" s="25">
        <f aca="true" t="shared" si="0" ref="D10:D25">C10</f>
        <v>42739</v>
      </c>
      <c r="E10" s="26">
        <f>$E$9+($O$7*O10)</f>
        <v>42740</v>
      </c>
      <c r="F10" s="27">
        <f aca="true" t="shared" si="1" ref="F10:F19">E10</f>
        <v>42740</v>
      </c>
      <c r="G10" s="75">
        <f>$G$9+($O$7*O10)</f>
        <v>42741</v>
      </c>
      <c r="H10" s="26">
        <f>$H$9+($O$7*O10)</f>
        <v>42741</v>
      </c>
      <c r="I10" s="25">
        <f aca="true" t="shared" si="2" ref="I10:I19">H10</f>
        <v>42741</v>
      </c>
      <c r="J10" s="73">
        <f aca="true" t="shared" si="3" ref="J10:J25">H10+L10</f>
        <v>42750</v>
      </c>
      <c r="K10" s="25">
        <f aca="true" t="shared" si="4" ref="K10:K19">J10</f>
        <v>42750</v>
      </c>
      <c r="L10" s="33">
        <f>$L$9</f>
        <v>9</v>
      </c>
      <c r="M10" s="36" t="str">
        <f>$M$9</f>
        <v>NYK</v>
      </c>
      <c r="N10" s="30" t="str">
        <f>$N$9</f>
        <v>危険品受託</v>
      </c>
      <c r="O10" s="87">
        <v>1</v>
      </c>
    </row>
    <row r="11" spans="1:15" s="3" customFormat="1" ht="18" customHeight="1" hidden="1">
      <c r="A11" s="89" t="s">
        <v>57</v>
      </c>
      <c r="B11" s="90" t="s">
        <v>95</v>
      </c>
      <c r="C11" s="91" t="str">
        <f>IF((ISBLANK($C$8)),"----",(($C$8)+($O$7*O11)))</f>
        <v>----</v>
      </c>
      <c r="D11" s="92" t="str">
        <f t="shared" si="0"/>
        <v>----</v>
      </c>
      <c r="E11" s="93">
        <f>$E$8+($O$7*O11)</f>
        <v>42741</v>
      </c>
      <c r="F11" s="94">
        <f t="shared" si="1"/>
        <v>42741</v>
      </c>
      <c r="G11" s="95">
        <f>$G$8+($O$7*O11)</f>
        <v>42744</v>
      </c>
      <c r="H11" s="93">
        <f>$H$8+($O$7*O11)</f>
        <v>42744</v>
      </c>
      <c r="I11" s="92">
        <f t="shared" si="2"/>
        <v>42744</v>
      </c>
      <c r="J11" s="96">
        <f t="shared" si="3"/>
        <v>42753</v>
      </c>
      <c r="K11" s="92">
        <f t="shared" si="4"/>
        <v>42753</v>
      </c>
      <c r="L11" s="97">
        <f>$L$8</f>
        <v>9</v>
      </c>
      <c r="M11" s="98" t="str">
        <f>$M$8</f>
        <v>SITC</v>
      </c>
      <c r="N11" s="99" t="str">
        <f>$N$8</f>
        <v>-</v>
      </c>
      <c r="O11" s="87">
        <v>1</v>
      </c>
    </row>
    <row r="12" spans="1:15" s="3" customFormat="1" ht="18" customHeight="1" hidden="1">
      <c r="A12" s="51" t="s">
        <v>75</v>
      </c>
      <c r="B12" s="52" t="s">
        <v>85</v>
      </c>
      <c r="C12" s="74">
        <f>IF((ISBLANK($C$9)),"----",(($C$9)+($O$7*O12)))</f>
        <v>42746</v>
      </c>
      <c r="D12" s="25">
        <f t="shared" si="0"/>
        <v>42746</v>
      </c>
      <c r="E12" s="26">
        <f>$E$9+($O$7*O12)</f>
        <v>42747</v>
      </c>
      <c r="F12" s="27">
        <f t="shared" si="1"/>
        <v>42747</v>
      </c>
      <c r="G12" s="75">
        <f>$G$9+($O$7*O12)</f>
        <v>42748</v>
      </c>
      <c r="H12" s="26">
        <f>$H$9+($O$7*O12)</f>
        <v>42748</v>
      </c>
      <c r="I12" s="25">
        <f t="shared" si="2"/>
        <v>42748</v>
      </c>
      <c r="J12" s="73">
        <f t="shared" si="3"/>
        <v>42757</v>
      </c>
      <c r="K12" s="25">
        <f t="shared" si="4"/>
        <v>42757</v>
      </c>
      <c r="L12" s="33">
        <f>$L$9</f>
        <v>9</v>
      </c>
      <c r="M12" s="36" t="str">
        <f>$M$9</f>
        <v>NYK</v>
      </c>
      <c r="N12" s="30" t="str">
        <f>$N$9</f>
        <v>危険品受託</v>
      </c>
      <c r="O12" s="87">
        <v>2</v>
      </c>
    </row>
    <row r="13" spans="1:15" s="3" customFormat="1" ht="18" customHeight="1" hidden="1">
      <c r="A13" s="89" t="s">
        <v>81</v>
      </c>
      <c r="B13" s="90" t="s">
        <v>95</v>
      </c>
      <c r="C13" s="91" t="str">
        <f>IF((ISBLANK($C$8)),"----",(($C$8)+($O$7*O13)))</f>
        <v>----</v>
      </c>
      <c r="D13" s="92" t="str">
        <f t="shared" si="0"/>
        <v>----</v>
      </c>
      <c r="E13" s="93">
        <f>$E$8+($O$7*O13)</f>
        <v>42748</v>
      </c>
      <c r="F13" s="94">
        <f t="shared" si="1"/>
        <v>42748</v>
      </c>
      <c r="G13" s="95">
        <f>$G$8+($O$7*O13)</f>
        <v>42751</v>
      </c>
      <c r="H13" s="93">
        <f>$H$8+($O$7*O13)</f>
        <v>42751</v>
      </c>
      <c r="I13" s="92">
        <f t="shared" si="2"/>
        <v>42751</v>
      </c>
      <c r="J13" s="96">
        <f t="shared" si="3"/>
        <v>42760</v>
      </c>
      <c r="K13" s="92">
        <f t="shared" si="4"/>
        <v>42760</v>
      </c>
      <c r="L13" s="97">
        <f>$L$8</f>
        <v>9</v>
      </c>
      <c r="M13" s="98" t="str">
        <f>$M$8</f>
        <v>SITC</v>
      </c>
      <c r="N13" s="99" t="str">
        <f>$N$8</f>
        <v>-</v>
      </c>
      <c r="O13" s="87">
        <v>2</v>
      </c>
    </row>
    <row r="14" spans="1:15" s="3" customFormat="1" ht="18" customHeight="1" hidden="1">
      <c r="A14" s="51" t="s">
        <v>77</v>
      </c>
      <c r="B14" s="52" t="s">
        <v>87</v>
      </c>
      <c r="C14" s="74">
        <f>IF((ISBLANK($C$9)),"----",(($C$9)+($O$7*O14)))</f>
        <v>42753</v>
      </c>
      <c r="D14" s="25">
        <f t="shared" si="0"/>
        <v>42753</v>
      </c>
      <c r="E14" s="26">
        <f>$E$9+($O$7*O14)</f>
        <v>42754</v>
      </c>
      <c r="F14" s="27">
        <f t="shared" si="1"/>
        <v>42754</v>
      </c>
      <c r="G14" s="75">
        <f>$G$9+($O$7*O14)</f>
        <v>42755</v>
      </c>
      <c r="H14" s="26">
        <f>$H$9+($O$7*O14)</f>
        <v>42755</v>
      </c>
      <c r="I14" s="25">
        <f t="shared" si="2"/>
        <v>42755</v>
      </c>
      <c r="J14" s="73">
        <f t="shared" si="3"/>
        <v>42764</v>
      </c>
      <c r="K14" s="25">
        <f t="shared" si="4"/>
        <v>42764</v>
      </c>
      <c r="L14" s="33">
        <f>$L$9</f>
        <v>9</v>
      </c>
      <c r="M14" s="36" t="str">
        <f>$M$9</f>
        <v>NYK</v>
      </c>
      <c r="N14" s="103" t="s">
        <v>99</v>
      </c>
      <c r="O14" s="87">
        <v>3</v>
      </c>
    </row>
    <row r="15" spans="1:15" s="3" customFormat="1" ht="18" customHeight="1" hidden="1">
      <c r="A15" s="89" t="s">
        <v>78</v>
      </c>
      <c r="B15" s="90" t="s">
        <v>96</v>
      </c>
      <c r="C15" s="91" t="str">
        <f>IF((ISBLANK($C$8)),"----",(($C$8)+($O$7*O15)))</f>
        <v>----</v>
      </c>
      <c r="D15" s="92" t="str">
        <f t="shared" si="0"/>
        <v>----</v>
      </c>
      <c r="E15" s="93">
        <f>$E$8+($O$7*O15)</f>
        <v>42755</v>
      </c>
      <c r="F15" s="94">
        <f t="shared" si="1"/>
        <v>42755</v>
      </c>
      <c r="G15" s="95">
        <f>$G$8+($O$7*O15)</f>
        <v>42758</v>
      </c>
      <c r="H15" s="93">
        <f>$H$8+($O$7*O15)</f>
        <v>42758</v>
      </c>
      <c r="I15" s="92">
        <f t="shared" si="2"/>
        <v>42758</v>
      </c>
      <c r="J15" s="96">
        <f t="shared" si="3"/>
        <v>42767</v>
      </c>
      <c r="K15" s="92">
        <f t="shared" si="4"/>
        <v>42767</v>
      </c>
      <c r="L15" s="97">
        <f>$L$8</f>
        <v>9</v>
      </c>
      <c r="M15" s="98" t="str">
        <f>$M$8</f>
        <v>SITC</v>
      </c>
      <c r="N15" s="99" t="str">
        <f>$N$8</f>
        <v>-</v>
      </c>
      <c r="O15" s="87">
        <v>3</v>
      </c>
    </row>
    <row r="16" spans="1:15" s="3" customFormat="1" ht="18" customHeight="1" hidden="1">
      <c r="A16" s="51" t="s">
        <v>76</v>
      </c>
      <c r="B16" s="52" t="s">
        <v>88</v>
      </c>
      <c r="C16" s="74">
        <f>IF((ISBLANK($C$9)),"----",(($C$9)+($O$7*O16)))</f>
        <v>42760</v>
      </c>
      <c r="D16" s="25">
        <f t="shared" si="0"/>
        <v>42760</v>
      </c>
      <c r="E16" s="26">
        <f>$E$9+($O$7*O16)</f>
        <v>42761</v>
      </c>
      <c r="F16" s="27">
        <f t="shared" si="1"/>
        <v>42761</v>
      </c>
      <c r="G16" s="75">
        <f>$G$9+($O$7*O16)</f>
        <v>42762</v>
      </c>
      <c r="H16" s="26">
        <f>$H$9+($O$7*O16)</f>
        <v>42762</v>
      </c>
      <c r="I16" s="25">
        <f t="shared" si="2"/>
        <v>42762</v>
      </c>
      <c r="J16" s="73">
        <f t="shared" si="3"/>
        <v>42771</v>
      </c>
      <c r="K16" s="25">
        <f t="shared" si="4"/>
        <v>42771</v>
      </c>
      <c r="L16" s="33">
        <f>$L$9</f>
        <v>9</v>
      </c>
      <c r="M16" s="36" t="str">
        <f>$M$9</f>
        <v>NYK</v>
      </c>
      <c r="N16" s="30" t="str">
        <f>$N$9</f>
        <v>危険品受託</v>
      </c>
      <c r="O16" s="87">
        <v>4</v>
      </c>
    </row>
    <row r="17" spans="1:15" s="3" customFormat="1" ht="18" customHeight="1" hidden="1">
      <c r="A17" s="89" t="s">
        <v>97</v>
      </c>
      <c r="B17" s="90" t="s">
        <v>96</v>
      </c>
      <c r="C17" s="91" t="str">
        <f>IF((ISBLANK($C$8)),"----",(($C$8)+($O$7*O17)))</f>
        <v>----</v>
      </c>
      <c r="D17" s="92" t="str">
        <f t="shared" si="0"/>
        <v>----</v>
      </c>
      <c r="E17" s="93">
        <f>$E$8+($O$7*O17)</f>
        <v>42762</v>
      </c>
      <c r="F17" s="94">
        <f t="shared" si="1"/>
        <v>42762</v>
      </c>
      <c r="G17" s="95">
        <f>$G$8+($O$7*O17)</f>
        <v>42765</v>
      </c>
      <c r="H17" s="93">
        <f>$H$8+($O$7*O17)</f>
        <v>42765</v>
      </c>
      <c r="I17" s="92">
        <f t="shared" si="2"/>
        <v>42765</v>
      </c>
      <c r="J17" s="96">
        <f t="shared" si="3"/>
        <v>42774</v>
      </c>
      <c r="K17" s="92">
        <f t="shared" si="4"/>
        <v>42774</v>
      </c>
      <c r="L17" s="97">
        <f>$L$8</f>
        <v>9</v>
      </c>
      <c r="M17" s="98" t="str">
        <f>$M$8</f>
        <v>SITC</v>
      </c>
      <c r="N17" s="99" t="str">
        <f>$N$8</f>
        <v>-</v>
      </c>
      <c r="O17" s="87">
        <v>4</v>
      </c>
    </row>
    <row r="18" spans="1:15" s="3" customFormat="1" ht="18" customHeight="1" hidden="1">
      <c r="A18" s="51" t="s">
        <v>89</v>
      </c>
      <c r="B18" s="52" t="s">
        <v>90</v>
      </c>
      <c r="C18" s="74">
        <f>IF((ISBLANK($C$9)),"----",(($C$9)+($O$7*O18)))</f>
        <v>42767</v>
      </c>
      <c r="D18" s="25">
        <f>C18</f>
        <v>42767</v>
      </c>
      <c r="E18" s="26">
        <f>$E$9+($O$7*O18)</f>
        <v>42768</v>
      </c>
      <c r="F18" s="27">
        <f>E18</f>
        <v>42768</v>
      </c>
      <c r="G18" s="75">
        <f>$G$9+($O$7*O18)</f>
        <v>42769</v>
      </c>
      <c r="H18" s="26">
        <f>$H$9+($O$7*O18)</f>
        <v>42769</v>
      </c>
      <c r="I18" s="25">
        <f>H18</f>
        <v>42769</v>
      </c>
      <c r="J18" s="73">
        <f>H18+L18</f>
        <v>42778</v>
      </c>
      <c r="K18" s="25">
        <f>J18</f>
        <v>42778</v>
      </c>
      <c r="L18" s="33">
        <f>$L$9</f>
        <v>9</v>
      </c>
      <c r="M18" s="36" t="str">
        <f>$M$9</f>
        <v>NYK</v>
      </c>
      <c r="N18" s="30" t="str">
        <f>$N$9</f>
        <v>危険品受託</v>
      </c>
      <c r="O18" s="87">
        <v>5</v>
      </c>
    </row>
    <row r="19" spans="1:15" s="3" customFormat="1" ht="18" customHeight="1" hidden="1">
      <c r="A19" s="89" t="s">
        <v>81</v>
      </c>
      <c r="B19" s="90" t="s">
        <v>96</v>
      </c>
      <c r="C19" s="91" t="str">
        <f>IF((ISBLANK($C$8)),"----",(($C$8)+($O$7*O19)))</f>
        <v>----</v>
      </c>
      <c r="D19" s="92" t="str">
        <f t="shared" si="0"/>
        <v>----</v>
      </c>
      <c r="E19" s="93">
        <f>$E$8+($O$7*O19)</f>
        <v>42769</v>
      </c>
      <c r="F19" s="94">
        <f t="shared" si="1"/>
        <v>42769</v>
      </c>
      <c r="G19" s="95">
        <f>$G$8+($O$7*O19)</f>
        <v>42772</v>
      </c>
      <c r="H19" s="93">
        <f>$H$8+($O$7*O19)</f>
        <v>42772</v>
      </c>
      <c r="I19" s="92">
        <f t="shared" si="2"/>
        <v>42772</v>
      </c>
      <c r="J19" s="96">
        <f t="shared" si="3"/>
        <v>42781</v>
      </c>
      <c r="K19" s="92">
        <f t="shared" si="4"/>
        <v>42781</v>
      </c>
      <c r="L19" s="97">
        <f>$L$8</f>
        <v>9</v>
      </c>
      <c r="M19" s="98" t="str">
        <f>$M$8</f>
        <v>SITC</v>
      </c>
      <c r="N19" s="99" t="str">
        <f>$N$8</f>
        <v>-</v>
      </c>
      <c r="O19" s="87">
        <v>5</v>
      </c>
    </row>
    <row r="20" spans="1:15" s="3" customFormat="1" ht="18" customHeight="1" hidden="1">
      <c r="A20" s="51" t="s">
        <v>91</v>
      </c>
      <c r="B20" s="52" t="s">
        <v>92</v>
      </c>
      <c r="C20" s="74">
        <f>IF((ISBLANK($C$9)),"----",(($C$9)+($O$7*O20)))</f>
        <v>42774</v>
      </c>
      <c r="D20" s="25">
        <f t="shared" si="0"/>
        <v>42774</v>
      </c>
      <c r="E20" s="26">
        <f>$E$9+($O$7*O20)</f>
        <v>42775</v>
      </c>
      <c r="F20" s="27">
        <f aca="true" t="shared" si="5" ref="F20:F25">E20</f>
        <v>42775</v>
      </c>
      <c r="G20" s="75">
        <f>$G$9+($O$7*O20)</f>
        <v>42776</v>
      </c>
      <c r="H20" s="26">
        <f>$H$9+($O$7*O20)</f>
        <v>42776</v>
      </c>
      <c r="I20" s="25">
        <f aca="true" t="shared" si="6" ref="I20:I25">H20</f>
        <v>42776</v>
      </c>
      <c r="J20" s="73">
        <f t="shared" si="3"/>
        <v>42785</v>
      </c>
      <c r="K20" s="25">
        <f aca="true" t="shared" si="7" ref="K20:K25">J20</f>
        <v>42785</v>
      </c>
      <c r="L20" s="33">
        <f>$L$9</f>
        <v>9</v>
      </c>
      <c r="M20" s="36" t="str">
        <f>$M$9</f>
        <v>NYK</v>
      </c>
      <c r="N20" s="30" t="str">
        <f>$N$9</f>
        <v>危険品受託</v>
      </c>
      <c r="O20" s="87">
        <v>6</v>
      </c>
    </row>
    <row r="21" spans="1:15" s="3" customFormat="1" ht="18" customHeight="1" hidden="1">
      <c r="A21" s="89" t="s">
        <v>98</v>
      </c>
      <c r="B21" s="90"/>
      <c r="C21" s="91" t="str">
        <f>IF((ISBLANK($C$8)),"----",(($C$8)+($O$7*O21)))</f>
        <v>----</v>
      </c>
      <c r="D21" s="92" t="str">
        <f t="shared" si="0"/>
        <v>----</v>
      </c>
      <c r="E21" s="93">
        <f>$E$8+($O$7*O21)</f>
        <v>42776</v>
      </c>
      <c r="F21" s="94">
        <f t="shared" si="5"/>
        <v>42776</v>
      </c>
      <c r="G21" s="95">
        <f>$G$8+($O$7*O21)</f>
        <v>42779</v>
      </c>
      <c r="H21" s="93">
        <f>$H$8+($O$7*O21)</f>
        <v>42779</v>
      </c>
      <c r="I21" s="92">
        <f t="shared" si="6"/>
        <v>42779</v>
      </c>
      <c r="J21" s="96">
        <f t="shared" si="3"/>
        <v>42788</v>
      </c>
      <c r="K21" s="92">
        <f t="shared" si="7"/>
        <v>42788</v>
      </c>
      <c r="L21" s="97">
        <f>$L$8</f>
        <v>9</v>
      </c>
      <c r="M21" s="98" t="str">
        <f>$M$8</f>
        <v>SITC</v>
      </c>
      <c r="N21" s="99" t="str">
        <f>$N$8</f>
        <v>-</v>
      </c>
      <c r="O21" s="87">
        <v>6</v>
      </c>
    </row>
    <row r="22" spans="1:15" s="3" customFormat="1" ht="18" customHeight="1" hidden="1">
      <c r="A22" s="51" t="s">
        <v>76</v>
      </c>
      <c r="B22" s="52" t="s">
        <v>93</v>
      </c>
      <c r="C22" s="74">
        <f>IF((ISBLANK($C$9)),"----",(($C$9)+($O$7*O22)))</f>
        <v>42781</v>
      </c>
      <c r="D22" s="25">
        <f t="shared" si="0"/>
        <v>42781</v>
      </c>
      <c r="E22" s="26">
        <f>$E$9+($O$7*O22)</f>
        <v>42782</v>
      </c>
      <c r="F22" s="27">
        <f t="shared" si="5"/>
        <v>42782</v>
      </c>
      <c r="G22" s="75">
        <f>$G$9+($O$7*O22)</f>
        <v>42783</v>
      </c>
      <c r="H22" s="26">
        <f>$H$9+($O$7*O22)</f>
        <v>42783</v>
      </c>
      <c r="I22" s="25">
        <f t="shared" si="6"/>
        <v>42783</v>
      </c>
      <c r="J22" s="73">
        <f t="shared" si="3"/>
        <v>42792</v>
      </c>
      <c r="K22" s="25">
        <f t="shared" si="7"/>
        <v>42792</v>
      </c>
      <c r="L22" s="33">
        <f>$L$9</f>
        <v>9</v>
      </c>
      <c r="M22" s="36" t="str">
        <f>$M$9</f>
        <v>NYK</v>
      </c>
      <c r="N22" s="30" t="str">
        <f>$N$9</f>
        <v>危険品受託</v>
      </c>
      <c r="O22" s="87">
        <v>7</v>
      </c>
    </row>
    <row r="23" spans="1:15" s="3" customFormat="1" ht="18" customHeight="1" hidden="1">
      <c r="A23" s="89" t="s">
        <v>106</v>
      </c>
      <c r="B23" s="90" t="s">
        <v>107</v>
      </c>
      <c r="C23" s="91" t="str">
        <f>IF((ISBLANK($C$8)),"----",(($C$8)+($O$7*O23)))</f>
        <v>----</v>
      </c>
      <c r="D23" s="92" t="str">
        <f t="shared" si="0"/>
        <v>----</v>
      </c>
      <c r="E23" s="93">
        <f>$E$8+($O$7*O23)</f>
        <v>42783</v>
      </c>
      <c r="F23" s="94">
        <f t="shared" si="5"/>
        <v>42783</v>
      </c>
      <c r="G23" s="95">
        <f>$G$8+($O$7*O23)</f>
        <v>42786</v>
      </c>
      <c r="H23" s="93">
        <f>$H$8+($O$7*O23)</f>
        <v>42786</v>
      </c>
      <c r="I23" s="92">
        <f t="shared" si="6"/>
        <v>42786</v>
      </c>
      <c r="J23" s="96">
        <f t="shared" si="3"/>
        <v>42795</v>
      </c>
      <c r="K23" s="92">
        <f t="shared" si="7"/>
        <v>42795</v>
      </c>
      <c r="L23" s="97">
        <f>$L$8</f>
        <v>9</v>
      </c>
      <c r="M23" s="98" t="str">
        <f>$M$8</f>
        <v>SITC</v>
      </c>
      <c r="N23" s="99" t="str">
        <f>$N$8</f>
        <v>-</v>
      </c>
      <c r="O23" s="87">
        <v>7</v>
      </c>
    </row>
    <row r="24" spans="1:15" s="3" customFormat="1" ht="18" customHeight="1" hidden="1">
      <c r="A24" s="51" t="s">
        <v>89</v>
      </c>
      <c r="B24" s="52" t="s">
        <v>94</v>
      </c>
      <c r="C24" s="74">
        <f>IF((ISBLANK($C$9)),"----",(($C$9)+($O$7*O24)))</f>
        <v>42788</v>
      </c>
      <c r="D24" s="25">
        <f t="shared" si="0"/>
        <v>42788</v>
      </c>
      <c r="E24" s="26">
        <f>$E$9+($O$7*O24)</f>
        <v>42789</v>
      </c>
      <c r="F24" s="27">
        <f t="shared" si="5"/>
        <v>42789</v>
      </c>
      <c r="G24" s="75">
        <f>$G$9+($O$7*O24)</f>
        <v>42790</v>
      </c>
      <c r="H24" s="26">
        <f>$H$9+($O$7*O24)</f>
        <v>42790</v>
      </c>
      <c r="I24" s="25">
        <f t="shared" si="6"/>
        <v>42790</v>
      </c>
      <c r="J24" s="73">
        <f t="shared" si="3"/>
        <v>42799</v>
      </c>
      <c r="K24" s="25">
        <f t="shared" si="7"/>
        <v>42799</v>
      </c>
      <c r="L24" s="33">
        <f>$L$9</f>
        <v>9</v>
      </c>
      <c r="M24" s="36" t="str">
        <f>$M$9</f>
        <v>NYK</v>
      </c>
      <c r="N24" s="30" t="str">
        <f>$N$9</f>
        <v>危険品受託</v>
      </c>
      <c r="O24" s="87">
        <v>8</v>
      </c>
    </row>
    <row r="25" spans="1:15" s="3" customFormat="1" ht="18" customHeight="1" hidden="1">
      <c r="A25" s="89" t="s">
        <v>108</v>
      </c>
      <c r="B25" s="90" t="s">
        <v>109</v>
      </c>
      <c r="C25" s="91" t="str">
        <f>IF((ISBLANK($C$8)),"----",(($C$8)+($O$7*O25)))</f>
        <v>----</v>
      </c>
      <c r="D25" s="92" t="str">
        <f t="shared" si="0"/>
        <v>----</v>
      </c>
      <c r="E25" s="93">
        <f>$E$8+($O$7*O25)</f>
        <v>42790</v>
      </c>
      <c r="F25" s="94">
        <f t="shared" si="5"/>
        <v>42790</v>
      </c>
      <c r="G25" s="95">
        <f>$G$8+($O$7*O25)</f>
        <v>42793</v>
      </c>
      <c r="H25" s="93">
        <f>$H$8+($O$7*O25)</f>
        <v>42793</v>
      </c>
      <c r="I25" s="92">
        <f t="shared" si="6"/>
        <v>42793</v>
      </c>
      <c r="J25" s="96">
        <f t="shared" si="3"/>
        <v>42802</v>
      </c>
      <c r="K25" s="92">
        <f t="shared" si="7"/>
        <v>42802</v>
      </c>
      <c r="L25" s="97">
        <f>$L$8</f>
        <v>9</v>
      </c>
      <c r="M25" s="98" t="str">
        <f>$M$8</f>
        <v>SITC</v>
      </c>
      <c r="N25" s="99" t="str">
        <f>$N$8</f>
        <v>-</v>
      </c>
      <c r="O25" s="87">
        <v>8</v>
      </c>
    </row>
    <row r="26" spans="1:15" s="3" customFormat="1" ht="18" customHeight="1" hidden="1">
      <c r="A26" s="51" t="s">
        <v>67</v>
      </c>
      <c r="B26" s="52" t="s">
        <v>100</v>
      </c>
      <c r="C26" s="74">
        <f>IF((ISBLANK($C$9)),"----",(($C$9)+($O$7*O26)))</f>
        <v>42795</v>
      </c>
      <c r="D26" s="25">
        <f aca="true" t="shared" si="8" ref="D26:D31">C26</f>
        <v>42795</v>
      </c>
      <c r="E26" s="26">
        <f>$E$9+($O$7*O26)</f>
        <v>42796</v>
      </c>
      <c r="F26" s="27">
        <f aca="true" t="shared" si="9" ref="F26:F31">E26</f>
        <v>42796</v>
      </c>
      <c r="G26" s="75">
        <f>$G$9+($O$7*O26)</f>
        <v>42797</v>
      </c>
      <c r="H26" s="26">
        <f>$H$9+($O$7*O26)</f>
        <v>42797</v>
      </c>
      <c r="I26" s="25">
        <f aca="true" t="shared" si="10" ref="I26:I31">H26</f>
        <v>42797</v>
      </c>
      <c r="J26" s="73">
        <f aca="true" t="shared" si="11" ref="J26:J31">H26+L26</f>
        <v>42806</v>
      </c>
      <c r="K26" s="25">
        <f aca="true" t="shared" si="12" ref="K26:K31">J26</f>
        <v>42806</v>
      </c>
      <c r="L26" s="33">
        <f>$L$9</f>
        <v>9</v>
      </c>
      <c r="M26" s="36" t="str">
        <f>$M$9</f>
        <v>NYK</v>
      </c>
      <c r="N26" s="30" t="str">
        <f>$N$9</f>
        <v>危険品受託</v>
      </c>
      <c r="O26" s="87">
        <v>9</v>
      </c>
    </row>
    <row r="27" spans="1:15" s="3" customFormat="1" ht="18" customHeight="1" hidden="1">
      <c r="A27" s="89" t="s">
        <v>110</v>
      </c>
      <c r="B27" s="90" t="s">
        <v>111</v>
      </c>
      <c r="C27" s="91" t="str">
        <f>IF((ISBLANK($C$8)),"----",(($C$8)+($O$7*O27)))</f>
        <v>----</v>
      </c>
      <c r="D27" s="92" t="str">
        <f t="shared" si="8"/>
        <v>----</v>
      </c>
      <c r="E27" s="93">
        <f>$E$8+($O$7*O27)</f>
        <v>42797</v>
      </c>
      <c r="F27" s="94">
        <f t="shared" si="9"/>
        <v>42797</v>
      </c>
      <c r="G27" s="95">
        <f>$G$8+($O$7*O27)</f>
        <v>42800</v>
      </c>
      <c r="H27" s="93">
        <f>$H$8+($O$7*O27)</f>
        <v>42800</v>
      </c>
      <c r="I27" s="92">
        <f t="shared" si="10"/>
        <v>42800</v>
      </c>
      <c r="J27" s="96">
        <f t="shared" si="11"/>
        <v>42809</v>
      </c>
      <c r="K27" s="92">
        <f t="shared" si="12"/>
        <v>42809</v>
      </c>
      <c r="L27" s="97">
        <f>$L$8</f>
        <v>9</v>
      </c>
      <c r="M27" s="98" t="str">
        <f>$M$8</f>
        <v>SITC</v>
      </c>
      <c r="N27" s="99" t="str">
        <f>$N$8</f>
        <v>-</v>
      </c>
      <c r="O27" s="87">
        <v>9</v>
      </c>
    </row>
    <row r="28" spans="1:15" s="3" customFormat="1" ht="18" customHeight="1" hidden="1">
      <c r="A28" s="51" t="s">
        <v>42</v>
      </c>
      <c r="B28" s="52" t="s">
        <v>101</v>
      </c>
      <c r="C28" s="74">
        <f>IF((ISBLANK($C$9)),"----",(($C$9)+($O$7*O28)))</f>
        <v>42802</v>
      </c>
      <c r="D28" s="25">
        <f t="shared" si="8"/>
        <v>42802</v>
      </c>
      <c r="E28" s="26">
        <f>$E$9+($O$7*O28)</f>
        <v>42803</v>
      </c>
      <c r="F28" s="27">
        <f t="shared" si="9"/>
        <v>42803</v>
      </c>
      <c r="G28" s="75">
        <f>$G$9+($O$7*O28)</f>
        <v>42804</v>
      </c>
      <c r="H28" s="26">
        <f>$H$9+($O$7*O28)</f>
        <v>42804</v>
      </c>
      <c r="I28" s="25">
        <f t="shared" si="10"/>
        <v>42804</v>
      </c>
      <c r="J28" s="73">
        <f t="shared" si="11"/>
        <v>42813</v>
      </c>
      <c r="K28" s="25">
        <f t="shared" si="12"/>
        <v>42813</v>
      </c>
      <c r="L28" s="33">
        <f>$L$9</f>
        <v>9</v>
      </c>
      <c r="M28" s="36" t="str">
        <f>$M$9</f>
        <v>NYK</v>
      </c>
      <c r="N28" s="30" t="str">
        <f>$N$9</f>
        <v>危険品受託</v>
      </c>
      <c r="O28" s="87">
        <v>10</v>
      </c>
    </row>
    <row r="29" spans="1:15" s="3" customFormat="1" ht="18" customHeight="1" hidden="1">
      <c r="A29" s="89" t="s">
        <v>112</v>
      </c>
      <c r="B29" s="90" t="s">
        <v>113</v>
      </c>
      <c r="C29" s="91" t="str">
        <f>IF((ISBLANK($C$8)),"----",(($C$8)+($O$7*O29)))</f>
        <v>----</v>
      </c>
      <c r="D29" s="92" t="str">
        <f t="shared" si="8"/>
        <v>----</v>
      </c>
      <c r="E29" s="93">
        <f>$E$8+($O$7*O29)</f>
        <v>42804</v>
      </c>
      <c r="F29" s="94">
        <f t="shared" si="9"/>
        <v>42804</v>
      </c>
      <c r="G29" s="95">
        <f>$G$8+($O$7*O29)</f>
        <v>42807</v>
      </c>
      <c r="H29" s="93">
        <f>$H$8+($O$7*O29)</f>
        <v>42807</v>
      </c>
      <c r="I29" s="92">
        <f t="shared" si="10"/>
        <v>42807</v>
      </c>
      <c r="J29" s="96">
        <f t="shared" si="11"/>
        <v>42816</v>
      </c>
      <c r="K29" s="92">
        <f t="shared" si="12"/>
        <v>42816</v>
      </c>
      <c r="L29" s="97">
        <f>$L$8</f>
        <v>9</v>
      </c>
      <c r="M29" s="98" t="str">
        <f>$M$8</f>
        <v>SITC</v>
      </c>
      <c r="N29" s="99" t="str">
        <f>$N$8</f>
        <v>-</v>
      </c>
      <c r="O29" s="87">
        <v>10</v>
      </c>
    </row>
    <row r="30" spans="1:15" s="3" customFormat="1" ht="18" customHeight="1" hidden="1">
      <c r="A30" s="51" t="s">
        <v>68</v>
      </c>
      <c r="B30" s="52" t="s">
        <v>102</v>
      </c>
      <c r="C30" s="74">
        <f>IF((ISBLANK($C$9)),"----",(($C$9)+($O$7*O30)))</f>
        <v>42809</v>
      </c>
      <c r="D30" s="25">
        <f t="shared" si="8"/>
        <v>42809</v>
      </c>
      <c r="E30" s="26">
        <f>$E$9+($O$7*O30)</f>
        <v>42810</v>
      </c>
      <c r="F30" s="27">
        <f t="shared" si="9"/>
        <v>42810</v>
      </c>
      <c r="G30" s="75">
        <f>$G$9+($O$7*O30)</f>
        <v>42811</v>
      </c>
      <c r="H30" s="26">
        <f>$H$9+($O$7*O30)</f>
        <v>42811</v>
      </c>
      <c r="I30" s="25">
        <f t="shared" si="10"/>
        <v>42811</v>
      </c>
      <c r="J30" s="73">
        <f t="shared" si="11"/>
        <v>42820</v>
      </c>
      <c r="K30" s="25">
        <f t="shared" si="12"/>
        <v>42820</v>
      </c>
      <c r="L30" s="33">
        <f>$L$9</f>
        <v>9</v>
      </c>
      <c r="M30" s="36" t="str">
        <f>$M$9</f>
        <v>NYK</v>
      </c>
      <c r="N30" s="30" t="str">
        <f>$N$9</f>
        <v>危険品受託</v>
      </c>
      <c r="O30" s="87">
        <v>11</v>
      </c>
    </row>
    <row r="31" spans="1:15" s="3" customFormat="1" ht="18" customHeight="1" hidden="1">
      <c r="A31" s="89" t="s">
        <v>108</v>
      </c>
      <c r="B31" s="90" t="s">
        <v>114</v>
      </c>
      <c r="C31" s="91" t="str">
        <f>IF((ISBLANK($C$8)),"----",(($C$8)+($O$7*O31)))</f>
        <v>----</v>
      </c>
      <c r="D31" s="92" t="str">
        <f t="shared" si="8"/>
        <v>----</v>
      </c>
      <c r="E31" s="93">
        <f>$E$8+($O$7*O31)</f>
        <v>42811</v>
      </c>
      <c r="F31" s="94">
        <f t="shared" si="9"/>
        <v>42811</v>
      </c>
      <c r="G31" s="95">
        <f>$G$8+($O$7*O31)</f>
        <v>42814</v>
      </c>
      <c r="H31" s="93">
        <f>$H$8+($O$7*O31)</f>
        <v>42814</v>
      </c>
      <c r="I31" s="92">
        <f t="shared" si="10"/>
        <v>42814</v>
      </c>
      <c r="J31" s="96">
        <f t="shared" si="11"/>
        <v>42823</v>
      </c>
      <c r="K31" s="92">
        <f t="shared" si="12"/>
        <v>42823</v>
      </c>
      <c r="L31" s="97">
        <f>$L$8</f>
        <v>9</v>
      </c>
      <c r="M31" s="98" t="str">
        <f>$M$8</f>
        <v>SITC</v>
      </c>
      <c r="N31" s="99" t="str">
        <f>$N$8</f>
        <v>-</v>
      </c>
      <c r="O31" s="87">
        <v>11</v>
      </c>
    </row>
    <row r="32" spans="1:15" s="3" customFormat="1" ht="18" customHeight="1" hidden="1">
      <c r="A32" s="51" t="s">
        <v>67</v>
      </c>
      <c r="B32" s="52" t="s">
        <v>103</v>
      </c>
      <c r="C32" s="74">
        <f>IF((ISBLANK($C$9)),"----",(($C$9)+($O$7*O32)))</f>
        <v>42816</v>
      </c>
      <c r="D32" s="25">
        <f aca="true" t="shared" si="13" ref="D32:D41">C32</f>
        <v>42816</v>
      </c>
      <c r="E32" s="26">
        <f>$E$9+($O$7*O32)</f>
        <v>42817</v>
      </c>
      <c r="F32" s="27">
        <f aca="true" t="shared" si="14" ref="F32:F41">E32</f>
        <v>42817</v>
      </c>
      <c r="G32" s="75">
        <f>$G$9+($O$7*O32)</f>
        <v>42818</v>
      </c>
      <c r="H32" s="26">
        <f>$H$9+($O$7*O32)</f>
        <v>42818</v>
      </c>
      <c r="I32" s="25">
        <f aca="true" t="shared" si="15" ref="I32:I41">H32</f>
        <v>42818</v>
      </c>
      <c r="J32" s="73">
        <f aca="true" t="shared" si="16" ref="J32:J41">H32+L32</f>
        <v>42827</v>
      </c>
      <c r="K32" s="25">
        <f aca="true" t="shared" si="17" ref="K32:K41">J32</f>
        <v>42827</v>
      </c>
      <c r="L32" s="33">
        <f>$L$9</f>
        <v>9</v>
      </c>
      <c r="M32" s="36" t="str">
        <f>$M$9</f>
        <v>NYK</v>
      </c>
      <c r="N32" s="30" t="str">
        <f>$N$9</f>
        <v>危険品受託</v>
      </c>
      <c r="O32" s="87">
        <v>12</v>
      </c>
    </row>
    <row r="33" spans="1:15" s="3" customFormat="1" ht="18" customHeight="1" hidden="1">
      <c r="A33" s="89" t="s">
        <v>57</v>
      </c>
      <c r="B33" s="90" t="s">
        <v>115</v>
      </c>
      <c r="C33" s="91" t="str">
        <f>IF((ISBLANK($C$8)),"----",(($C$8)+($O$7*O33)))</f>
        <v>----</v>
      </c>
      <c r="D33" s="92" t="str">
        <f t="shared" si="13"/>
        <v>----</v>
      </c>
      <c r="E33" s="93">
        <f>$E$8+($O$7*O33)</f>
        <v>42818</v>
      </c>
      <c r="F33" s="94">
        <f t="shared" si="14"/>
        <v>42818</v>
      </c>
      <c r="G33" s="95">
        <f>$G$8+($O$7*O33)</f>
        <v>42821</v>
      </c>
      <c r="H33" s="93">
        <f>$H$8+($O$7*O33)</f>
        <v>42821</v>
      </c>
      <c r="I33" s="92">
        <f t="shared" si="15"/>
        <v>42821</v>
      </c>
      <c r="J33" s="96">
        <f t="shared" si="16"/>
        <v>42830</v>
      </c>
      <c r="K33" s="92">
        <f t="shared" si="17"/>
        <v>42830</v>
      </c>
      <c r="L33" s="97">
        <f>$L$8</f>
        <v>9</v>
      </c>
      <c r="M33" s="98" t="str">
        <f>$M$8</f>
        <v>SITC</v>
      </c>
      <c r="N33" s="99" t="str">
        <f>$N$8</f>
        <v>-</v>
      </c>
      <c r="O33" s="87">
        <v>12</v>
      </c>
    </row>
    <row r="34" spans="1:15" s="3" customFormat="1" ht="18" customHeight="1" hidden="1">
      <c r="A34" s="51" t="s">
        <v>42</v>
      </c>
      <c r="B34" s="52" t="s">
        <v>104</v>
      </c>
      <c r="C34" s="74">
        <f>IF((ISBLANK($C$9)),"----",(($C$9)+($O$7*O34)))</f>
        <v>42823</v>
      </c>
      <c r="D34" s="25">
        <f t="shared" si="13"/>
        <v>42823</v>
      </c>
      <c r="E34" s="26">
        <f>$E$9+($O$7*O34)</f>
        <v>42824</v>
      </c>
      <c r="F34" s="27">
        <f t="shared" si="14"/>
        <v>42824</v>
      </c>
      <c r="G34" s="75">
        <f>$G$9+($O$7*O34)</f>
        <v>42825</v>
      </c>
      <c r="H34" s="26">
        <f>$H$9+($O$7*O34)</f>
        <v>42825</v>
      </c>
      <c r="I34" s="25">
        <f t="shared" si="15"/>
        <v>42825</v>
      </c>
      <c r="J34" s="73">
        <f t="shared" si="16"/>
        <v>42834</v>
      </c>
      <c r="K34" s="25">
        <f t="shared" si="17"/>
        <v>42834</v>
      </c>
      <c r="L34" s="33">
        <f>$L$9</f>
        <v>9</v>
      </c>
      <c r="M34" s="36" t="str">
        <f>$M$9</f>
        <v>NYK</v>
      </c>
      <c r="N34" s="30" t="str">
        <f>$N$9</f>
        <v>危険品受託</v>
      </c>
      <c r="O34" s="87">
        <v>13</v>
      </c>
    </row>
    <row r="35" spans="1:15" s="3" customFormat="1" ht="18" customHeight="1" hidden="1">
      <c r="A35" s="89" t="s">
        <v>106</v>
      </c>
      <c r="B35" s="90" t="s">
        <v>115</v>
      </c>
      <c r="C35" s="91" t="str">
        <f>IF((ISBLANK($C$8)),"----",(($C$8)+($O$7*O35)))</f>
        <v>----</v>
      </c>
      <c r="D35" s="92" t="str">
        <f t="shared" si="13"/>
        <v>----</v>
      </c>
      <c r="E35" s="93">
        <f>$E$8+($O$7*O35)</f>
        <v>42825</v>
      </c>
      <c r="F35" s="94">
        <f t="shared" si="14"/>
        <v>42825</v>
      </c>
      <c r="G35" s="95">
        <f>$G$8+($O$7*O35)</f>
        <v>42828</v>
      </c>
      <c r="H35" s="93">
        <f>$H$8+($O$7*O35)</f>
        <v>42828</v>
      </c>
      <c r="I35" s="92">
        <f t="shared" si="15"/>
        <v>42828</v>
      </c>
      <c r="J35" s="96">
        <f t="shared" si="16"/>
        <v>42837</v>
      </c>
      <c r="K35" s="92">
        <f t="shared" si="17"/>
        <v>42837</v>
      </c>
      <c r="L35" s="97">
        <f>$L$8</f>
        <v>9</v>
      </c>
      <c r="M35" s="98" t="str">
        <f>$M$8</f>
        <v>SITC</v>
      </c>
      <c r="N35" s="99" t="str">
        <f>$N$8</f>
        <v>-</v>
      </c>
      <c r="O35" s="87">
        <v>13</v>
      </c>
    </row>
    <row r="36" spans="1:15" s="3" customFormat="1" ht="18" customHeight="1" hidden="1">
      <c r="A36" s="51" t="s">
        <v>68</v>
      </c>
      <c r="B36" s="52" t="s">
        <v>105</v>
      </c>
      <c r="C36" s="74">
        <f>IF((ISBLANK($C$9)),"----",(($C$9)+($O$7*O36)))</f>
        <v>42830</v>
      </c>
      <c r="D36" s="25">
        <f t="shared" si="13"/>
        <v>42830</v>
      </c>
      <c r="E36" s="26">
        <f>$E$9+($O$7*O36)</f>
        <v>42831</v>
      </c>
      <c r="F36" s="27">
        <f t="shared" si="14"/>
        <v>42831</v>
      </c>
      <c r="G36" s="75">
        <f>$G$9+($O$7*O36)</f>
        <v>42832</v>
      </c>
      <c r="H36" s="26">
        <f>$H$9+($O$7*O36)</f>
        <v>42832</v>
      </c>
      <c r="I36" s="25">
        <f t="shared" si="15"/>
        <v>42832</v>
      </c>
      <c r="J36" s="73">
        <f t="shared" si="16"/>
        <v>42841</v>
      </c>
      <c r="K36" s="25">
        <f t="shared" si="17"/>
        <v>42841</v>
      </c>
      <c r="L36" s="33">
        <f>$L$9</f>
        <v>9</v>
      </c>
      <c r="M36" s="36" t="str">
        <f>$M$9</f>
        <v>NYK</v>
      </c>
      <c r="N36" s="30" t="str">
        <f>$N$9</f>
        <v>危険品受託</v>
      </c>
      <c r="O36" s="87">
        <v>14</v>
      </c>
    </row>
    <row r="37" spans="1:15" s="3" customFormat="1" ht="18" customHeight="1" hidden="1">
      <c r="A37" s="89" t="s">
        <v>122</v>
      </c>
      <c r="B37" s="90" t="s">
        <v>115</v>
      </c>
      <c r="C37" s="91" t="str">
        <f>IF((ISBLANK($C$8)),"----",(($C$8)+($O$7*O37)))</f>
        <v>----</v>
      </c>
      <c r="D37" s="92" t="str">
        <f t="shared" si="13"/>
        <v>----</v>
      </c>
      <c r="E37" s="93">
        <f>$E$8+($O$7*O37)</f>
        <v>42832</v>
      </c>
      <c r="F37" s="94">
        <f t="shared" si="14"/>
        <v>42832</v>
      </c>
      <c r="G37" s="95">
        <f>$G$8+($O$7*O37)</f>
        <v>42835</v>
      </c>
      <c r="H37" s="93">
        <f>$H$8+($O$7*O37)</f>
        <v>42835</v>
      </c>
      <c r="I37" s="92">
        <f t="shared" si="15"/>
        <v>42835</v>
      </c>
      <c r="J37" s="96">
        <f t="shared" si="16"/>
        <v>42844</v>
      </c>
      <c r="K37" s="92">
        <f t="shared" si="17"/>
        <v>42844</v>
      </c>
      <c r="L37" s="97">
        <f>$L$8</f>
        <v>9</v>
      </c>
      <c r="M37" s="98" t="str">
        <f>$M$8</f>
        <v>SITC</v>
      </c>
      <c r="N37" s="99" t="str">
        <f>$N$8</f>
        <v>-</v>
      </c>
      <c r="O37" s="87">
        <v>14</v>
      </c>
    </row>
    <row r="38" spans="1:15" s="3" customFormat="1" ht="18" customHeight="1" hidden="1">
      <c r="A38" s="51" t="s">
        <v>67</v>
      </c>
      <c r="B38" s="52" t="s">
        <v>116</v>
      </c>
      <c r="C38" s="74">
        <f>IF((ISBLANK($C$9)),"----",(($C$9)+($O$7*O38)))</f>
        <v>42837</v>
      </c>
      <c r="D38" s="25">
        <f t="shared" si="13"/>
        <v>42837</v>
      </c>
      <c r="E38" s="26">
        <f>$E$9+($O$7*O38)</f>
        <v>42838</v>
      </c>
      <c r="F38" s="27">
        <f t="shared" si="14"/>
        <v>42838</v>
      </c>
      <c r="G38" s="75">
        <f>$G$9+($O$7*O38)</f>
        <v>42839</v>
      </c>
      <c r="H38" s="26">
        <f>$H$9+($O$7*O38)</f>
        <v>42839</v>
      </c>
      <c r="I38" s="25">
        <f t="shared" si="15"/>
        <v>42839</v>
      </c>
      <c r="J38" s="73">
        <f t="shared" si="16"/>
        <v>42848</v>
      </c>
      <c r="K38" s="25">
        <f t="shared" si="17"/>
        <v>42848</v>
      </c>
      <c r="L38" s="33">
        <f>$L$9</f>
        <v>9</v>
      </c>
      <c r="M38" s="36" t="str">
        <f>$M$9</f>
        <v>NYK</v>
      </c>
      <c r="N38" s="30" t="str">
        <f>$N$9</f>
        <v>危険品受託</v>
      </c>
      <c r="O38" s="87">
        <v>15</v>
      </c>
    </row>
    <row r="39" spans="1:15" s="3" customFormat="1" ht="18" customHeight="1" hidden="1">
      <c r="A39" s="89" t="s">
        <v>123</v>
      </c>
      <c r="B39" s="90" t="s">
        <v>124</v>
      </c>
      <c r="C39" s="91" t="str">
        <f>IF((ISBLANK($C$8)),"----",(($C$8)+($O$7*O39)))</f>
        <v>----</v>
      </c>
      <c r="D39" s="92" t="str">
        <f t="shared" si="13"/>
        <v>----</v>
      </c>
      <c r="E39" s="93">
        <f>$E$8+($O$7*O39)</f>
        <v>42839</v>
      </c>
      <c r="F39" s="94">
        <f t="shared" si="14"/>
        <v>42839</v>
      </c>
      <c r="G39" s="95">
        <f>$G$8+($O$7*O39)</f>
        <v>42842</v>
      </c>
      <c r="H39" s="93">
        <f>$H$8+($O$7*O39)</f>
        <v>42842</v>
      </c>
      <c r="I39" s="92">
        <f t="shared" si="15"/>
        <v>42842</v>
      </c>
      <c r="J39" s="96">
        <f t="shared" si="16"/>
        <v>42851</v>
      </c>
      <c r="K39" s="92">
        <f t="shared" si="17"/>
        <v>42851</v>
      </c>
      <c r="L39" s="97">
        <f>$L$8</f>
        <v>9</v>
      </c>
      <c r="M39" s="98" t="str">
        <f>$M$8</f>
        <v>SITC</v>
      </c>
      <c r="N39" s="99" t="str">
        <f>$N$8</f>
        <v>-</v>
      </c>
      <c r="O39" s="87">
        <v>15</v>
      </c>
    </row>
    <row r="40" spans="1:15" s="3" customFormat="1" ht="18" customHeight="1" hidden="1">
      <c r="A40" s="51" t="s">
        <v>42</v>
      </c>
      <c r="B40" s="52" t="s">
        <v>117</v>
      </c>
      <c r="C40" s="74">
        <f>IF((ISBLANK($C$9)),"----",(($C$9)+($O$7*O40)))</f>
        <v>42844</v>
      </c>
      <c r="D40" s="25">
        <f t="shared" si="13"/>
        <v>42844</v>
      </c>
      <c r="E40" s="26">
        <f>$E$9+($O$7*O40)</f>
        <v>42845</v>
      </c>
      <c r="F40" s="27">
        <f t="shared" si="14"/>
        <v>42845</v>
      </c>
      <c r="G40" s="75">
        <f>$G$9+($O$7*O40)</f>
        <v>42846</v>
      </c>
      <c r="H40" s="26">
        <f>$H$9+($O$7*O40)</f>
        <v>42846</v>
      </c>
      <c r="I40" s="25">
        <f t="shared" si="15"/>
        <v>42846</v>
      </c>
      <c r="J40" s="73">
        <f t="shared" si="16"/>
        <v>42855</v>
      </c>
      <c r="K40" s="25">
        <f t="shared" si="17"/>
        <v>42855</v>
      </c>
      <c r="L40" s="33">
        <f>$L$9</f>
        <v>9</v>
      </c>
      <c r="M40" s="36" t="str">
        <f>$M$9</f>
        <v>NYK</v>
      </c>
      <c r="N40" s="30" t="str">
        <f>$N$9</f>
        <v>危険品受託</v>
      </c>
      <c r="O40" s="87">
        <v>16</v>
      </c>
    </row>
    <row r="41" spans="1:15" s="3" customFormat="1" ht="18" customHeight="1" hidden="1">
      <c r="A41" s="89" t="s">
        <v>106</v>
      </c>
      <c r="B41" s="90" t="s">
        <v>124</v>
      </c>
      <c r="C41" s="91" t="str">
        <f>IF((ISBLANK($C$8)),"----",(($C$8)+($O$7*O41)))</f>
        <v>----</v>
      </c>
      <c r="D41" s="92" t="str">
        <f t="shared" si="13"/>
        <v>----</v>
      </c>
      <c r="E41" s="93">
        <f>$E$8+($O$7*O41)</f>
        <v>42846</v>
      </c>
      <c r="F41" s="94">
        <f t="shared" si="14"/>
        <v>42846</v>
      </c>
      <c r="G41" s="95">
        <f>$G$8+($O$7*O41)</f>
        <v>42849</v>
      </c>
      <c r="H41" s="93">
        <f>$H$8+($O$7*O41)</f>
        <v>42849</v>
      </c>
      <c r="I41" s="92">
        <f t="shared" si="15"/>
        <v>42849</v>
      </c>
      <c r="J41" s="96">
        <f t="shared" si="16"/>
        <v>42858</v>
      </c>
      <c r="K41" s="92">
        <f t="shared" si="17"/>
        <v>42858</v>
      </c>
      <c r="L41" s="97">
        <f>$L$8</f>
        <v>9</v>
      </c>
      <c r="M41" s="98" t="str">
        <f>$M$8</f>
        <v>SITC</v>
      </c>
      <c r="N41" s="99" t="str">
        <f>$N$8</f>
        <v>-</v>
      </c>
      <c r="O41" s="87">
        <v>16</v>
      </c>
    </row>
    <row r="42" spans="1:15" s="3" customFormat="1" ht="18" customHeight="1" hidden="1">
      <c r="A42" s="51" t="s">
        <v>68</v>
      </c>
      <c r="B42" s="52" t="s">
        <v>118</v>
      </c>
      <c r="C42" s="74">
        <f>IF((ISBLANK($C$9)),"----",(($C$9)+($O$7*O42)))</f>
        <v>42851</v>
      </c>
      <c r="D42" s="25">
        <f aca="true" t="shared" si="18" ref="D42:D53">C42</f>
        <v>42851</v>
      </c>
      <c r="E42" s="26">
        <f>$E$9+($O$7*O42)</f>
        <v>42852</v>
      </c>
      <c r="F42" s="27">
        <f aca="true" t="shared" si="19" ref="F42:F53">E42</f>
        <v>42852</v>
      </c>
      <c r="G42" s="75">
        <f>$G$9+($O$7*O42)</f>
        <v>42853</v>
      </c>
      <c r="H42" s="26">
        <f>$H$9+($O$7*O42)</f>
        <v>42853</v>
      </c>
      <c r="I42" s="25">
        <f aca="true" t="shared" si="20" ref="I42:I53">H42</f>
        <v>42853</v>
      </c>
      <c r="J42" s="73">
        <f aca="true" t="shared" si="21" ref="J42:J53">H42+L42</f>
        <v>42862</v>
      </c>
      <c r="K42" s="25">
        <f aca="true" t="shared" si="22" ref="K42:K53">J42</f>
        <v>42862</v>
      </c>
      <c r="L42" s="33">
        <f>$L$9</f>
        <v>9</v>
      </c>
      <c r="M42" s="36" t="str">
        <f>$M$9</f>
        <v>NYK</v>
      </c>
      <c r="N42" s="30" t="str">
        <f>$N$9</f>
        <v>危険品受託</v>
      </c>
      <c r="O42" s="87">
        <v>17</v>
      </c>
    </row>
    <row r="43" spans="1:15" s="3" customFormat="1" ht="18" customHeight="1" hidden="1">
      <c r="A43" s="89" t="s">
        <v>125</v>
      </c>
      <c r="B43" s="90" t="s">
        <v>124</v>
      </c>
      <c r="C43" s="91" t="str">
        <f>IF((ISBLANK($C$8)),"----",(($C$8)+($O$7*O43)))</f>
        <v>----</v>
      </c>
      <c r="D43" s="92" t="str">
        <f t="shared" si="18"/>
        <v>----</v>
      </c>
      <c r="E43" s="93">
        <f>$E$8+($O$7*O43)</f>
        <v>42853</v>
      </c>
      <c r="F43" s="94">
        <f t="shared" si="19"/>
        <v>42853</v>
      </c>
      <c r="G43" s="95">
        <f>$G$8+($O$7*O43)</f>
        <v>42856</v>
      </c>
      <c r="H43" s="93">
        <f>$H$8+($O$7*O43)</f>
        <v>42856</v>
      </c>
      <c r="I43" s="92">
        <f t="shared" si="20"/>
        <v>42856</v>
      </c>
      <c r="J43" s="96">
        <f t="shared" si="21"/>
        <v>42865</v>
      </c>
      <c r="K43" s="92">
        <f t="shared" si="22"/>
        <v>42865</v>
      </c>
      <c r="L43" s="97">
        <f>$L$8</f>
        <v>9</v>
      </c>
      <c r="M43" s="98" t="str">
        <f>$M$8</f>
        <v>SITC</v>
      </c>
      <c r="N43" s="99" t="str">
        <f>$N$8</f>
        <v>-</v>
      </c>
      <c r="O43" s="87">
        <v>17</v>
      </c>
    </row>
    <row r="44" spans="1:15" s="3" customFormat="1" ht="18" customHeight="1" hidden="1">
      <c r="A44" s="51" t="s">
        <v>67</v>
      </c>
      <c r="B44" s="52" t="s">
        <v>119</v>
      </c>
      <c r="C44" s="108" t="s">
        <v>127</v>
      </c>
      <c r="D44" s="109" t="str">
        <f t="shared" si="18"/>
        <v>----</v>
      </c>
      <c r="E44" s="104">
        <v>42857</v>
      </c>
      <c r="F44" s="105">
        <f t="shared" si="19"/>
        <v>42857</v>
      </c>
      <c r="G44" s="75">
        <f>$G$9+($O$7*O44)</f>
        <v>42860</v>
      </c>
      <c r="H44" s="26">
        <f>$H$9+($O$7*O44)</f>
        <v>42860</v>
      </c>
      <c r="I44" s="25">
        <f t="shared" si="20"/>
        <v>42860</v>
      </c>
      <c r="J44" s="73">
        <f t="shared" si="21"/>
        <v>42869</v>
      </c>
      <c r="K44" s="25">
        <f t="shared" si="22"/>
        <v>42869</v>
      </c>
      <c r="L44" s="33">
        <f>$L$9</f>
        <v>9</v>
      </c>
      <c r="M44" s="36" t="str">
        <f>$M$9</f>
        <v>NYK</v>
      </c>
      <c r="N44" s="110" t="s">
        <v>128</v>
      </c>
      <c r="O44" s="87">
        <v>18</v>
      </c>
    </row>
    <row r="45" spans="1:15" s="3" customFormat="1" ht="18" customHeight="1" hidden="1">
      <c r="A45" s="89" t="s">
        <v>57</v>
      </c>
      <c r="B45" s="90" t="s">
        <v>126</v>
      </c>
      <c r="C45" s="91" t="str">
        <f>IF((ISBLANK($C$8)),"----",(($C$8)+($O$7*O45)))</f>
        <v>----</v>
      </c>
      <c r="D45" s="92" t="str">
        <f t="shared" si="18"/>
        <v>----</v>
      </c>
      <c r="E45" s="106">
        <v>42857</v>
      </c>
      <c r="F45" s="107">
        <f t="shared" si="19"/>
        <v>42857</v>
      </c>
      <c r="G45" s="95">
        <f>$G$8+($O$7*O45)</f>
        <v>42863</v>
      </c>
      <c r="H45" s="93">
        <f>$H$8+($O$7*O45)</f>
        <v>42863</v>
      </c>
      <c r="I45" s="92">
        <f t="shared" si="20"/>
        <v>42863</v>
      </c>
      <c r="J45" s="96">
        <f t="shared" si="21"/>
        <v>42872</v>
      </c>
      <c r="K45" s="92">
        <f t="shared" si="22"/>
        <v>42872</v>
      </c>
      <c r="L45" s="97">
        <f>$L$8</f>
        <v>9</v>
      </c>
      <c r="M45" s="98" t="str">
        <f>$M$8</f>
        <v>SITC</v>
      </c>
      <c r="N45" s="99" t="str">
        <f>$N$8</f>
        <v>-</v>
      </c>
      <c r="O45" s="87">
        <v>18</v>
      </c>
    </row>
    <row r="46" spans="1:15" s="3" customFormat="1" ht="18" customHeight="1" hidden="1">
      <c r="A46" s="51" t="s">
        <v>42</v>
      </c>
      <c r="B46" s="52" t="s">
        <v>120</v>
      </c>
      <c r="C46" s="74">
        <f>IF((ISBLANK($C$9)),"----",(($C$9)+($O$7*O46)))</f>
        <v>42865</v>
      </c>
      <c r="D46" s="25">
        <f t="shared" si="18"/>
        <v>42865</v>
      </c>
      <c r="E46" s="26">
        <f>$E$9+($O$7*O46)</f>
        <v>42866</v>
      </c>
      <c r="F46" s="27">
        <f t="shared" si="19"/>
        <v>42866</v>
      </c>
      <c r="G46" s="75">
        <f>$G$9+($O$7*O46)</f>
        <v>42867</v>
      </c>
      <c r="H46" s="26">
        <f>$H$9+($O$7*O46)</f>
        <v>42867</v>
      </c>
      <c r="I46" s="25">
        <f t="shared" si="20"/>
        <v>42867</v>
      </c>
      <c r="J46" s="73">
        <f t="shared" si="21"/>
        <v>42876</v>
      </c>
      <c r="K46" s="25">
        <f t="shared" si="22"/>
        <v>42876</v>
      </c>
      <c r="L46" s="33">
        <f>$L$9</f>
        <v>9</v>
      </c>
      <c r="M46" s="36" t="str">
        <f>$M$9</f>
        <v>NYK</v>
      </c>
      <c r="N46" s="30" t="str">
        <f>$N$9</f>
        <v>危険品受託</v>
      </c>
      <c r="O46" s="87">
        <v>19</v>
      </c>
    </row>
    <row r="47" spans="1:15" s="3" customFormat="1" ht="18" customHeight="1" hidden="1">
      <c r="A47" s="89" t="s">
        <v>136</v>
      </c>
      <c r="B47" s="90" t="s">
        <v>126</v>
      </c>
      <c r="C47" s="91" t="str">
        <f>IF((ISBLANK($C$8)),"----",(($C$8)+($O$7*O47)))</f>
        <v>----</v>
      </c>
      <c r="D47" s="92" t="str">
        <f t="shared" si="18"/>
        <v>----</v>
      </c>
      <c r="E47" s="93">
        <f>$E$8+($O$7*O47)</f>
        <v>42867</v>
      </c>
      <c r="F47" s="94">
        <f t="shared" si="19"/>
        <v>42867</v>
      </c>
      <c r="G47" s="95">
        <f>$G$8+($O$7*O47)</f>
        <v>42870</v>
      </c>
      <c r="H47" s="93">
        <f>$H$8+($O$7*O47)</f>
        <v>42870</v>
      </c>
      <c r="I47" s="92">
        <f t="shared" si="20"/>
        <v>42870</v>
      </c>
      <c r="J47" s="96">
        <f t="shared" si="21"/>
        <v>42879</v>
      </c>
      <c r="K47" s="92">
        <f t="shared" si="22"/>
        <v>42879</v>
      </c>
      <c r="L47" s="97">
        <f>$L$8</f>
        <v>9</v>
      </c>
      <c r="M47" s="98" t="str">
        <f>$M$8</f>
        <v>SITC</v>
      </c>
      <c r="N47" s="99" t="str">
        <f>$N$8</f>
        <v>-</v>
      </c>
      <c r="O47" s="87">
        <v>19</v>
      </c>
    </row>
    <row r="48" spans="1:15" s="3" customFormat="1" ht="18" customHeight="1" hidden="1">
      <c r="A48" s="51" t="s">
        <v>129</v>
      </c>
      <c r="B48" s="52" t="s">
        <v>130</v>
      </c>
      <c r="C48" s="74">
        <f>IF((ISBLANK($C$9)),"----",(($C$9)+($O$7*O48)))</f>
        <v>42872</v>
      </c>
      <c r="D48" s="25">
        <f t="shared" si="18"/>
        <v>42872</v>
      </c>
      <c r="E48" s="26">
        <f>$E$9+($O$7*O48)</f>
        <v>42873</v>
      </c>
      <c r="F48" s="27">
        <f t="shared" si="19"/>
        <v>42873</v>
      </c>
      <c r="G48" s="75">
        <f>$G$9+($O$7*O48)</f>
        <v>42874</v>
      </c>
      <c r="H48" s="26">
        <f>$H$9+($O$7*O48)</f>
        <v>42874</v>
      </c>
      <c r="I48" s="25">
        <f t="shared" si="20"/>
        <v>42874</v>
      </c>
      <c r="J48" s="73">
        <f t="shared" si="21"/>
        <v>42883</v>
      </c>
      <c r="K48" s="25">
        <f t="shared" si="22"/>
        <v>42883</v>
      </c>
      <c r="L48" s="33">
        <f>$L$9</f>
        <v>9</v>
      </c>
      <c r="M48" s="36" t="str">
        <f>$M$9</f>
        <v>NYK</v>
      </c>
      <c r="N48" s="30" t="str">
        <f>$N$9</f>
        <v>危険品受託</v>
      </c>
      <c r="O48" s="87">
        <v>20</v>
      </c>
    </row>
    <row r="49" spans="1:15" s="3" customFormat="1" ht="18" customHeight="1" hidden="1">
      <c r="A49" s="89" t="s">
        <v>137</v>
      </c>
      <c r="B49" s="90" t="s">
        <v>126</v>
      </c>
      <c r="C49" s="91" t="str">
        <f>IF((ISBLANK($C$8)),"----",(($C$8)+($O$7*O49)))</f>
        <v>----</v>
      </c>
      <c r="D49" s="92" t="str">
        <f t="shared" si="18"/>
        <v>----</v>
      </c>
      <c r="E49" s="93">
        <f>$E$8+($O$7*O49)</f>
        <v>42874</v>
      </c>
      <c r="F49" s="94">
        <f t="shared" si="19"/>
        <v>42874</v>
      </c>
      <c r="G49" s="95">
        <f>$G$8+($O$7*O49)</f>
        <v>42877</v>
      </c>
      <c r="H49" s="93">
        <f>$H$8+($O$7*O49)</f>
        <v>42877</v>
      </c>
      <c r="I49" s="92">
        <f t="shared" si="20"/>
        <v>42877</v>
      </c>
      <c r="J49" s="96">
        <f t="shared" si="21"/>
        <v>42886</v>
      </c>
      <c r="K49" s="92">
        <f t="shared" si="22"/>
        <v>42886</v>
      </c>
      <c r="L49" s="97">
        <f>$L$8</f>
        <v>9</v>
      </c>
      <c r="M49" s="98" t="str">
        <f>$M$8</f>
        <v>SITC</v>
      </c>
      <c r="N49" s="99" t="str">
        <f>$N$8</f>
        <v>-</v>
      </c>
      <c r="O49" s="87">
        <v>20</v>
      </c>
    </row>
    <row r="50" spans="1:15" s="3" customFormat="1" ht="18" customHeight="1" hidden="1">
      <c r="A50" s="51" t="s">
        <v>67</v>
      </c>
      <c r="B50" s="52" t="s">
        <v>131</v>
      </c>
      <c r="C50" s="74">
        <f>IF((ISBLANK($C$9)),"----",(($C$9)+($O$7*O50)))</f>
        <v>42879</v>
      </c>
      <c r="D50" s="25">
        <f t="shared" si="18"/>
        <v>42879</v>
      </c>
      <c r="E50" s="26">
        <f>$E$9+($O$7*O50)</f>
        <v>42880</v>
      </c>
      <c r="F50" s="27">
        <f t="shared" si="19"/>
        <v>42880</v>
      </c>
      <c r="G50" s="75">
        <f>$G$9+($O$7*O50)</f>
        <v>42881</v>
      </c>
      <c r="H50" s="26">
        <f>$H$9+($O$7*O50)</f>
        <v>42881</v>
      </c>
      <c r="I50" s="25">
        <f t="shared" si="20"/>
        <v>42881</v>
      </c>
      <c r="J50" s="73">
        <f t="shared" si="21"/>
        <v>42890</v>
      </c>
      <c r="K50" s="25">
        <f t="shared" si="22"/>
        <v>42890</v>
      </c>
      <c r="L50" s="33">
        <f>$L$9</f>
        <v>9</v>
      </c>
      <c r="M50" s="36" t="str">
        <f>$M$9</f>
        <v>NYK</v>
      </c>
      <c r="N50" s="30" t="str">
        <f>$N$9</f>
        <v>危険品受託</v>
      </c>
      <c r="O50" s="87">
        <v>21</v>
      </c>
    </row>
    <row r="51" spans="1:15" s="3" customFormat="1" ht="18" customHeight="1" hidden="1">
      <c r="A51" s="89" t="s">
        <v>123</v>
      </c>
      <c r="B51" s="90" t="s">
        <v>138</v>
      </c>
      <c r="C51" s="91" t="str">
        <f>IF((ISBLANK($C$8)),"----",(($C$8)+($O$7*O51)))</f>
        <v>----</v>
      </c>
      <c r="D51" s="92" t="str">
        <f t="shared" si="18"/>
        <v>----</v>
      </c>
      <c r="E51" s="93">
        <f>$E$8+($O$7*O51)</f>
        <v>42881</v>
      </c>
      <c r="F51" s="94">
        <f t="shared" si="19"/>
        <v>42881</v>
      </c>
      <c r="G51" s="95">
        <f>$G$8+($O$7*O51)</f>
        <v>42884</v>
      </c>
      <c r="H51" s="93">
        <f>$H$8+($O$7*O51)</f>
        <v>42884</v>
      </c>
      <c r="I51" s="92">
        <f t="shared" si="20"/>
        <v>42884</v>
      </c>
      <c r="J51" s="96">
        <f t="shared" si="21"/>
        <v>42893</v>
      </c>
      <c r="K51" s="92">
        <f t="shared" si="22"/>
        <v>42893</v>
      </c>
      <c r="L51" s="97">
        <f>$L$8</f>
        <v>9</v>
      </c>
      <c r="M51" s="98" t="str">
        <f>$M$8</f>
        <v>SITC</v>
      </c>
      <c r="N51" s="99" t="str">
        <f>$N$8</f>
        <v>-</v>
      </c>
      <c r="O51" s="87">
        <v>21</v>
      </c>
    </row>
    <row r="52" spans="1:15" s="3" customFormat="1" ht="18" customHeight="1" hidden="1">
      <c r="A52" s="51" t="s">
        <v>42</v>
      </c>
      <c r="B52" s="52" t="s">
        <v>132</v>
      </c>
      <c r="C52" s="74">
        <f>IF((ISBLANK($C$9)),"----",(($C$9)+($O$7*O52)))</f>
        <v>42886</v>
      </c>
      <c r="D52" s="25">
        <f t="shared" si="18"/>
        <v>42886</v>
      </c>
      <c r="E52" s="26">
        <f>$E$9+($O$7*O52)</f>
        <v>42887</v>
      </c>
      <c r="F52" s="27">
        <f t="shared" si="19"/>
        <v>42887</v>
      </c>
      <c r="G52" s="75">
        <f>$G$9+($O$7*O52)</f>
        <v>42888</v>
      </c>
      <c r="H52" s="26">
        <f>$H$9+($O$7*O52)</f>
        <v>42888</v>
      </c>
      <c r="I52" s="25">
        <f t="shared" si="20"/>
        <v>42888</v>
      </c>
      <c r="J52" s="73">
        <f t="shared" si="21"/>
        <v>42897</v>
      </c>
      <c r="K52" s="25">
        <f t="shared" si="22"/>
        <v>42897</v>
      </c>
      <c r="L52" s="33">
        <f>$L$9</f>
        <v>9</v>
      </c>
      <c r="M52" s="36" t="str">
        <f>$M$9</f>
        <v>NYK</v>
      </c>
      <c r="N52" s="30" t="str">
        <f>$N$9</f>
        <v>危険品受託</v>
      </c>
      <c r="O52" s="87">
        <v>22</v>
      </c>
    </row>
    <row r="53" spans="1:15" s="3" customFormat="1" ht="18" customHeight="1" hidden="1">
      <c r="A53" s="89" t="s">
        <v>106</v>
      </c>
      <c r="B53" s="90" t="s">
        <v>138</v>
      </c>
      <c r="C53" s="91" t="str">
        <f>IF((ISBLANK($C$8)),"----",(($C$8)+($O$7*O53)))</f>
        <v>----</v>
      </c>
      <c r="D53" s="92" t="str">
        <f t="shared" si="18"/>
        <v>----</v>
      </c>
      <c r="E53" s="93">
        <f>$E$8+($O$7*O53)</f>
        <v>42888</v>
      </c>
      <c r="F53" s="94">
        <f t="shared" si="19"/>
        <v>42888</v>
      </c>
      <c r="G53" s="95">
        <f>$G$8+($O$7*O53)</f>
        <v>42891</v>
      </c>
      <c r="H53" s="93">
        <f>$H$8+($O$7*O53)</f>
        <v>42891</v>
      </c>
      <c r="I53" s="92">
        <f t="shared" si="20"/>
        <v>42891</v>
      </c>
      <c r="J53" s="96">
        <f t="shared" si="21"/>
        <v>42900</v>
      </c>
      <c r="K53" s="92">
        <f t="shared" si="22"/>
        <v>42900</v>
      </c>
      <c r="L53" s="97">
        <f>$L$8</f>
        <v>9</v>
      </c>
      <c r="M53" s="98" t="str">
        <f>$M$8</f>
        <v>SITC</v>
      </c>
      <c r="N53" s="99" t="str">
        <f>$N$8</f>
        <v>-</v>
      </c>
      <c r="O53" s="87">
        <v>22</v>
      </c>
    </row>
    <row r="54" spans="1:15" s="3" customFormat="1" ht="18" customHeight="1" hidden="1">
      <c r="A54" s="51" t="s">
        <v>68</v>
      </c>
      <c r="B54" s="52" t="s">
        <v>133</v>
      </c>
      <c r="C54" s="74">
        <f>IF((ISBLANK($C$9)),"----",(($C$9)+($O$7*O54)))</f>
        <v>42893</v>
      </c>
      <c r="D54" s="25">
        <f aca="true" t="shared" si="23" ref="D54:D59">C54</f>
        <v>42893</v>
      </c>
      <c r="E54" s="26">
        <f>$E$9+($O$7*O54)</f>
        <v>42894</v>
      </c>
      <c r="F54" s="27">
        <f aca="true" t="shared" si="24" ref="F54:F59">E54</f>
        <v>42894</v>
      </c>
      <c r="G54" s="75">
        <f>$G$9+($O$7*O54)</f>
        <v>42895</v>
      </c>
      <c r="H54" s="26">
        <f>$H$9+($O$7*O54)</f>
        <v>42895</v>
      </c>
      <c r="I54" s="25">
        <f aca="true" t="shared" si="25" ref="I54:I59">H54</f>
        <v>42895</v>
      </c>
      <c r="J54" s="73">
        <f aca="true" t="shared" si="26" ref="J54:J59">H54+L54</f>
        <v>42904</v>
      </c>
      <c r="K54" s="25">
        <f aca="true" t="shared" si="27" ref="K54:K59">J54</f>
        <v>42904</v>
      </c>
      <c r="L54" s="33">
        <f>$L$9</f>
        <v>9</v>
      </c>
      <c r="M54" s="36" t="str">
        <f>$M$9</f>
        <v>NYK</v>
      </c>
      <c r="N54" s="30" t="str">
        <f>$N$9</f>
        <v>危険品受託</v>
      </c>
      <c r="O54" s="87">
        <v>23</v>
      </c>
    </row>
    <row r="55" spans="1:15" s="3" customFormat="1" ht="18" customHeight="1" hidden="1">
      <c r="A55" s="89" t="s">
        <v>139</v>
      </c>
      <c r="B55" s="90" t="s">
        <v>138</v>
      </c>
      <c r="C55" s="91" t="str">
        <f>IF((ISBLANK($C$8)),"----",(($C$8)+($O$7*O55)))</f>
        <v>----</v>
      </c>
      <c r="D55" s="92" t="str">
        <f t="shared" si="23"/>
        <v>----</v>
      </c>
      <c r="E55" s="93">
        <f>$E$8+($O$7*O55)</f>
        <v>42895</v>
      </c>
      <c r="F55" s="94">
        <f t="shared" si="24"/>
        <v>42895</v>
      </c>
      <c r="G55" s="95">
        <f>$G$8+($O$7*O55)</f>
        <v>42898</v>
      </c>
      <c r="H55" s="93">
        <f>$H$8+($O$7*O55)</f>
        <v>42898</v>
      </c>
      <c r="I55" s="92">
        <f t="shared" si="25"/>
        <v>42898</v>
      </c>
      <c r="J55" s="96">
        <f t="shared" si="26"/>
        <v>42907</v>
      </c>
      <c r="K55" s="92">
        <f t="shared" si="27"/>
        <v>42907</v>
      </c>
      <c r="L55" s="97">
        <f>$L$8</f>
        <v>9</v>
      </c>
      <c r="M55" s="98" t="str">
        <f>$M$8</f>
        <v>SITC</v>
      </c>
      <c r="N55" s="99" t="str">
        <f>$N$8</f>
        <v>-</v>
      </c>
      <c r="O55" s="87">
        <v>23</v>
      </c>
    </row>
    <row r="56" spans="1:15" s="3" customFormat="1" ht="18" customHeight="1" hidden="1">
      <c r="A56" s="51" t="s">
        <v>67</v>
      </c>
      <c r="B56" s="52" t="s">
        <v>134</v>
      </c>
      <c r="C56" s="74">
        <f>IF((ISBLANK($C$9)),"----",(($C$9)+($O$7*O56)))</f>
        <v>42900</v>
      </c>
      <c r="D56" s="25">
        <f t="shared" si="23"/>
        <v>42900</v>
      </c>
      <c r="E56" s="26">
        <f>$E$9+($O$7*O56)</f>
        <v>42901</v>
      </c>
      <c r="F56" s="27">
        <f t="shared" si="24"/>
        <v>42901</v>
      </c>
      <c r="G56" s="75">
        <f>$G$9+($O$7*O56)</f>
        <v>42902</v>
      </c>
      <c r="H56" s="26">
        <f>$H$9+($O$7*O56)</f>
        <v>42902</v>
      </c>
      <c r="I56" s="25">
        <f t="shared" si="25"/>
        <v>42902</v>
      </c>
      <c r="J56" s="73">
        <f t="shared" si="26"/>
        <v>42911</v>
      </c>
      <c r="K56" s="25">
        <f t="shared" si="27"/>
        <v>42911</v>
      </c>
      <c r="L56" s="33">
        <f>$L$9</f>
        <v>9</v>
      </c>
      <c r="M56" s="36" t="str">
        <f>$M$9</f>
        <v>NYK</v>
      </c>
      <c r="N56" s="30" t="str">
        <f>$N$9</f>
        <v>危険品受託</v>
      </c>
      <c r="O56" s="87">
        <v>24</v>
      </c>
    </row>
    <row r="57" spans="1:15" s="3" customFormat="1" ht="18" customHeight="1" hidden="1">
      <c r="A57" s="89" t="s">
        <v>123</v>
      </c>
      <c r="B57" s="90" t="s">
        <v>140</v>
      </c>
      <c r="C57" s="91" t="str">
        <f>IF((ISBLANK($C$8)),"----",(($C$8)+($O$7*O57)))</f>
        <v>----</v>
      </c>
      <c r="D57" s="92" t="str">
        <f t="shared" si="23"/>
        <v>----</v>
      </c>
      <c r="E57" s="93">
        <f>$E$8+($O$7*O57)</f>
        <v>42902</v>
      </c>
      <c r="F57" s="94">
        <f t="shared" si="24"/>
        <v>42902</v>
      </c>
      <c r="G57" s="95">
        <f>$G$8+($O$7*O57)</f>
        <v>42905</v>
      </c>
      <c r="H57" s="93">
        <f>$H$8+($O$7*O57)</f>
        <v>42905</v>
      </c>
      <c r="I57" s="92">
        <f t="shared" si="25"/>
        <v>42905</v>
      </c>
      <c r="J57" s="96">
        <f t="shared" si="26"/>
        <v>42914</v>
      </c>
      <c r="K57" s="92">
        <f t="shared" si="27"/>
        <v>42914</v>
      </c>
      <c r="L57" s="97">
        <f>$L$8</f>
        <v>9</v>
      </c>
      <c r="M57" s="98" t="str">
        <f>$M$8</f>
        <v>SITC</v>
      </c>
      <c r="N57" s="99" t="str">
        <f>$N$8</f>
        <v>-</v>
      </c>
      <c r="O57" s="87">
        <v>24</v>
      </c>
    </row>
    <row r="58" spans="1:15" s="3" customFormat="1" ht="18" customHeight="1" hidden="1">
      <c r="A58" s="51" t="s">
        <v>42</v>
      </c>
      <c r="B58" s="52" t="s">
        <v>135</v>
      </c>
      <c r="C58" s="74">
        <f>IF((ISBLANK($C$9)),"----",(($C$9)+($O$7*O58)))</f>
        <v>42907</v>
      </c>
      <c r="D58" s="25">
        <f t="shared" si="23"/>
        <v>42907</v>
      </c>
      <c r="E58" s="26">
        <f>$E$9+($O$7*O58)</f>
        <v>42908</v>
      </c>
      <c r="F58" s="27">
        <f t="shared" si="24"/>
        <v>42908</v>
      </c>
      <c r="G58" s="75">
        <f>$G$9+($O$7*O58)</f>
        <v>42909</v>
      </c>
      <c r="H58" s="26">
        <f>$H$9+($O$7*O58)</f>
        <v>42909</v>
      </c>
      <c r="I58" s="25">
        <f t="shared" si="25"/>
        <v>42909</v>
      </c>
      <c r="J58" s="73">
        <f t="shared" si="26"/>
        <v>42918</v>
      </c>
      <c r="K58" s="25">
        <f t="shared" si="27"/>
        <v>42918</v>
      </c>
      <c r="L58" s="33">
        <f>$L$9</f>
        <v>9</v>
      </c>
      <c r="M58" s="36" t="str">
        <f>$M$9</f>
        <v>NYK</v>
      </c>
      <c r="N58" s="30" t="str">
        <f>$N$9</f>
        <v>危険品受託</v>
      </c>
      <c r="O58" s="87">
        <v>25</v>
      </c>
    </row>
    <row r="59" spans="1:15" s="3" customFormat="1" ht="18" customHeight="1" hidden="1">
      <c r="A59" s="89" t="s">
        <v>106</v>
      </c>
      <c r="B59" s="90" t="s">
        <v>140</v>
      </c>
      <c r="C59" s="91" t="str">
        <f>IF((ISBLANK($C$8)),"----",(($C$8)+($O$7*O59)))</f>
        <v>----</v>
      </c>
      <c r="D59" s="92" t="str">
        <f t="shared" si="23"/>
        <v>----</v>
      </c>
      <c r="E59" s="93">
        <f>$E$8+($O$7*O59)</f>
        <v>42909</v>
      </c>
      <c r="F59" s="94">
        <f t="shared" si="24"/>
        <v>42909</v>
      </c>
      <c r="G59" s="95">
        <f>$G$8+($O$7*O59)</f>
        <v>42912</v>
      </c>
      <c r="H59" s="93">
        <f>$H$8+($O$7*O59)</f>
        <v>42912</v>
      </c>
      <c r="I59" s="92">
        <f t="shared" si="25"/>
        <v>42912</v>
      </c>
      <c r="J59" s="96">
        <f t="shared" si="26"/>
        <v>42921</v>
      </c>
      <c r="K59" s="92">
        <f t="shared" si="27"/>
        <v>42921</v>
      </c>
      <c r="L59" s="97">
        <f>$L$8</f>
        <v>9</v>
      </c>
      <c r="M59" s="98" t="str">
        <f>$M$8</f>
        <v>SITC</v>
      </c>
      <c r="N59" s="99" t="str">
        <f>$N$8</f>
        <v>-</v>
      </c>
      <c r="O59" s="87">
        <v>25</v>
      </c>
    </row>
    <row r="60" spans="1:15" s="3" customFormat="1" ht="18" customHeight="1" hidden="1">
      <c r="A60" s="51" t="s">
        <v>142</v>
      </c>
      <c r="B60" s="52" t="s">
        <v>143</v>
      </c>
      <c r="C60" s="74">
        <f>IF((ISBLANK($C$9)),"----",(($C$9)+($O$7*O60)))</f>
        <v>42914</v>
      </c>
      <c r="D60" s="25">
        <f aca="true" t="shared" si="28" ref="D60:D65">C60</f>
        <v>42914</v>
      </c>
      <c r="E60" s="26">
        <f>$E$9+($O$7*O60)</f>
        <v>42915</v>
      </c>
      <c r="F60" s="27">
        <f aca="true" t="shared" si="29" ref="F60:F65">E60</f>
        <v>42915</v>
      </c>
      <c r="G60" s="75">
        <f>$G$9+($O$7*O60)</f>
        <v>42916</v>
      </c>
      <c r="H60" s="26">
        <f>$H$9+($O$7*O60)</f>
        <v>42916</v>
      </c>
      <c r="I60" s="25">
        <f aca="true" t="shared" si="30" ref="I60:I65">H60</f>
        <v>42916</v>
      </c>
      <c r="J60" s="73">
        <f aca="true" t="shared" si="31" ref="J60:J65">H60+L60</f>
        <v>42925</v>
      </c>
      <c r="K60" s="25">
        <f aca="true" t="shared" si="32" ref="K60:K65">J60</f>
        <v>42925</v>
      </c>
      <c r="L60" s="33">
        <f>$L$9</f>
        <v>9</v>
      </c>
      <c r="M60" s="36" t="str">
        <f>$M$9</f>
        <v>NYK</v>
      </c>
      <c r="N60" s="30" t="str">
        <f>$N$9</f>
        <v>危険品受託</v>
      </c>
      <c r="O60" s="87">
        <v>26</v>
      </c>
    </row>
    <row r="61" spans="1:15" s="3" customFormat="1" ht="18" customHeight="1" hidden="1">
      <c r="A61" s="89" t="s">
        <v>139</v>
      </c>
      <c r="B61" s="90" t="s">
        <v>140</v>
      </c>
      <c r="C61" s="91" t="str">
        <f>IF((ISBLANK($C$8)),"----",(($C$8)+($O$7*O61)))</f>
        <v>----</v>
      </c>
      <c r="D61" s="92" t="str">
        <f t="shared" si="28"/>
        <v>----</v>
      </c>
      <c r="E61" s="93">
        <f>$E$8+($O$7*O61)</f>
        <v>42916</v>
      </c>
      <c r="F61" s="94">
        <f t="shared" si="29"/>
        <v>42916</v>
      </c>
      <c r="G61" s="95">
        <f>$G$8+($O$7*O61)</f>
        <v>42919</v>
      </c>
      <c r="H61" s="93">
        <f>$H$8+($O$7*O61)</f>
        <v>42919</v>
      </c>
      <c r="I61" s="92">
        <f t="shared" si="30"/>
        <v>42919</v>
      </c>
      <c r="J61" s="96">
        <f t="shared" si="31"/>
        <v>42928</v>
      </c>
      <c r="K61" s="92">
        <f t="shared" si="32"/>
        <v>42928</v>
      </c>
      <c r="L61" s="97">
        <f>$L$8</f>
        <v>9</v>
      </c>
      <c r="M61" s="98" t="str">
        <f>$M$8</f>
        <v>SITC</v>
      </c>
      <c r="N61" s="99" t="str">
        <f>$N$8</f>
        <v>-</v>
      </c>
      <c r="O61" s="87">
        <v>26</v>
      </c>
    </row>
    <row r="62" spans="1:15" s="3" customFormat="1" ht="18" customHeight="1" hidden="1">
      <c r="A62" s="51" t="s">
        <v>144</v>
      </c>
      <c r="B62" s="52" t="s">
        <v>145</v>
      </c>
      <c r="C62" s="74">
        <f>IF((ISBLANK($C$9)),"----",(($C$9)+($O$7*O62)))</f>
        <v>42921</v>
      </c>
      <c r="D62" s="25">
        <f t="shared" si="28"/>
        <v>42921</v>
      </c>
      <c r="E62" s="26">
        <f>$E$9+($O$7*O62)</f>
        <v>42922</v>
      </c>
      <c r="F62" s="27">
        <f t="shared" si="29"/>
        <v>42922</v>
      </c>
      <c r="G62" s="75">
        <f>$G$9+($O$7*O62)</f>
        <v>42923</v>
      </c>
      <c r="H62" s="26">
        <f>$H$9+($O$7*O62)</f>
        <v>42923</v>
      </c>
      <c r="I62" s="25">
        <f t="shared" si="30"/>
        <v>42923</v>
      </c>
      <c r="J62" s="73">
        <f t="shared" si="31"/>
        <v>42932</v>
      </c>
      <c r="K62" s="25">
        <f t="shared" si="32"/>
        <v>42932</v>
      </c>
      <c r="L62" s="33">
        <f>$L$9</f>
        <v>9</v>
      </c>
      <c r="M62" s="36" t="str">
        <f>$M$9</f>
        <v>NYK</v>
      </c>
      <c r="N62" s="30" t="str">
        <f>$N$9</f>
        <v>危険品受託</v>
      </c>
      <c r="O62" s="87">
        <v>27</v>
      </c>
    </row>
    <row r="63" spans="1:15" s="3" customFormat="1" ht="18" customHeight="1" hidden="1">
      <c r="A63" s="89" t="s">
        <v>123</v>
      </c>
      <c r="B63" s="90" t="s">
        <v>141</v>
      </c>
      <c r="C63" s="91" t="str">
        <f>IF((ISBLANK($C$8)),"----",(($C$8)+($O$7*O63)))</f>
        <v>----</v>
      </c>
      <c r="D63" s="92" t="str">
        <f t="shared" si="28"/>
        <v>----</v>
      </c>
      <c r="E63" s="93">
        <f>$E$8+($O$7*O63)</f>
        <v>42923</v>
      </c>
      <c r="F63" s="94">
        <f t="shared" si="29"/>
        <v>42923</v>
      </c>
      <c r="G63" s="95">
        <f>$G$8+($O$7*O63)</f>
        <v>42926</v>
      </c>
      <c r="H63" s="93">
        <f>$H$8+($O$7*O63)</f>
        <v>42926</v>
      </c>
      <c r="I63" s="92">
        <f t="shared" si="30"/>
        <v>42926</v>
      </c>
      <c r="J63" s="96">
        <f t="shared" si="31"/>
        <v>42935</v>
      </c>
      <c r="K63" s="92">
        <f t="shared" si="32"/>
        <v>42935</v>
      </c>
      <c r="L63" s="97">
        <f>$L$8</f>
        <v>9</v>
      </c>
      <c r="M63" s="98" t="str">
        <f>$M$8</f>
        <v>SITC</v>
      </c>
      <c r="N63" s="99" t="str">
        <f>$N$8</f>
        <v>-</v>
      </c>
      <c r="O63" s="87">
        <v>27</v>
      </c>
    </row>
    <row r="64" spans="1:15" s="3" customFormat="1" ht="18" customHeight="1" hidden="1">
      <c r="A64" s="51" t="s">
        <v>146</v>
      </c>
      <c r="B64" s="52" t="s">
        <v>147</v>
      </c>
      <c r="C64" s="74">
        <f>IF((ISBLANK($C$9)),"----",(($C$9)+($O$7*O64)))</f>
        <v>42928</v>
      </c>
      <c r="D64" s="25">
        <f t="shared" si="28"/>
        <v>42928</v>
      </c>
      <c r="E64" s="26">
        <f>$E$9+($O$7*O64)</f>
        <v>42929</v>
      </c>
      <c r="F64" s="27">
        <f t="shared" si="29"/>
        <v>42929</v>
      </c>
      <c r="G64" s="75">
        <f>$G$9+($O$7*O64)</f>
        <v>42930</v>
      </c>
      <c r="H64" s="26">
        <f>$H$9+($O$7*O64)</f>
        <v>42930</v>
      </c>
      <c r="I64" s="25">
        <f t="shared" si="30"/>
        <v>42930</v>
      </c>
      <c r="J64" s="73">
        <f t="shared" si="31"/>
        <v>42939</v>
      </c>
      <c r="K64" s="25">
        <f t="shared" si="32"/>
        <v>42939</v>
      </c>
      <c r="L64" s="33">
        <f>$L$9</f>
        <v>9</v>
      </c>
      <c r="M64" s="36" t="str">
        <f>$M$9</f>
        <v>NYK</v>
      </c>
      <c r="N64" s="30" t="str">
        <f>$N$9</f>
        <v>危険品受託</v>
      </c>
      <c r="O64" s="87">
        <v>28</v>
      </c>
    </row>
    <row r="65" spans="1:15" s="3" customFormat="1" ht="18" customHeight="1" hidden="1">
      <c r="A65" s="89" t="s">
        <v>106</v>
      </c>
      <c r="B65" s="90" t="s">
        <v>141</v>
      </c>
      <c r="C65" s="91" t="str">
        <f>IF((ISBLANK($C$8)),"----",(($C$8)+($O$7*O65)))</f>
        <v>----</v>
      </c>
      <c r="D65" s="92" t="str">
        <f t="shared" si="28"/>
        <v>----</v>
      </c>
      <c r="E65" s="93">
        <f>$E$8+($O$7*O65)</f>
        <v>42930</v>
      </c>
      <c r="F65" s="94">
        <f t="shared" si="29"/>
        <v>42930</v>
      </c>
      <c r="G65" s="95">
        <f>$G$8+($O$7*O65)</f>
        <v>42933</v>
      </c>
      <c r="H65" s="93">
        <f>$H$8+($O$7*O65)</f>
        <v>42933</v>
      </c>
      <c r="I65" s="92">
        <f t="shared" si="30"/>
        <v>42933</v>
      </c>
      <c r="J65" s="96">
        <f t="shared" si="31"/>
        <v>42942</v>
      </c>
      <c r="K65" s="92">
        <f t="shared" si="32"/>
        <v>42942</v>
      </c>
      <c r="L65" s="97">
        <f>$L$8</f>
        <v>9</v>
      </c>
      <c r="M65" s="98" t="str">
        <f>$M$8</f>
        <v>SITC</v>
      </c>
      <c r="N65" s="99" t="str">
        <f>$N$8</f>
        <v>-</v>
      </c>
      <c r="O65" s="87">
        <v>28</v>
      </c>
    </row>
    <row r="66" spans="1:15" s="3" customFormat="1" ht="18" customHeight="1" hidden="1">
      <c r="A66" s="51" t="s">
        <v>148</v>
      </c>
      <c r="B66" s="52" t="s">
        <v>149</v>
      </c>
      <c r="C66" s="74">
        <f>IF((ISBLANK($C$9)),"----",(($C$9)+($O$7*O66)))</f>
        <v>42935</v>
      </c>
      <c r="D66" s="25">
        <f aca="true" t="shared" si="33" ref="D66:D87">C66</f>
        <v>42935</v>
      </c>
      <c r="E66" s="26">
        <f>$E$9+($O$7*O66)</f>
        <v>42936</v>
      </c>
      <c r="F66" s="27">
        <f aca="true" t="shared" si="34" ref="F66:F87">E66</f>
        <v>42936</v>
      </c>
      <c r="G66" s="75">
        <f>$G$9+($O$7*O66)</f>
        <v>42937</v>
      </c>
      <c r="H66" s="26">
        <f>$H$9+($O$7*O66)</f>
        <v>42937</v>
      </c>
      <c r="I66" s="25">
        <f aca="true" t="shared" si="35" ref="I66:I87">H66</f>
        <v>42937</v>
      </c>
      <c r="J66" s="73">
        <f aca="true" t="shared" si="36" ref="J66:J79">H66+L66</f>
        <v>42946</v>
      </c>
      <c r="K66" s="25">
        <f aca="true" t="shared" si="37" ref="K66:K87">J66</f>
        <v>42946</v>
      </c>
      <c r="L66" s="33">
        <f>$L$9</f>
        <v>9</v>
      </c>
      <c r="M66" s="36" t="str">
        <f>$M$9</f>
        <v>NYK</v>
      </c>
      <c r="N66" s="30" t="str">
        <f>$N$9</f>
        <v>危険品受託</v>
      </c>
      <c r="O66" s="87">
        <v>29</v>
      </c>
    </row>
    <row r="67" spans="1:15" s="3" customFormat="1" ht="18" customHeight="1" hidden="1">
      <c r="A67" s="89" t="s">
        <v>154</v>
      </c>
      <c r="B67" s="90" t="s">
        <v>141</v>
      </c>
      <c r="C67" s="91" t="str">
        <f>IF((ISBLANK($C$8)),"----",(($C$8)+($O$7*O67)))</f>
        <v>----</v>
      </c>
      <c r="D67" s="92" t="str">
        <f t="shared" si="33"/>
        <v>----</v>
      </c>
      <c r="E67" s="93">
        <f>$E$8+($O$7*O67)</f>
        <v>42937</v>
      </c>
      <c r="F67" s="94">
        <f t="shared" si="34"/>
        <v>42937</v>
      </c>
      <c r="G67" s="95">
        <f>$G$8+($O$7*O67)</f>
        <v>42940</v>
      </c>
      <c r="H67" s="93">
        <f>$H$8+($O$7*O67)</f>
        <v>42940</v>
      </c>
      <c r="I67" s="92">
        <f t="shared" si="35"/>
        <v>42940</v>
      </c>
      <c r="J67" s="96">
        <f t="shared" si="36"/>
        <v>42949</v>
      </c>
      <c r="K67" s="92">
        <f t="shared" si="37"/>
        <v>42949</v>
      </c>
      <c r="L67" s="97">
        <f>$L$8</f>
        <v>9</v>
      </c>
      <c r="M67" s="98" t="str">
        <f>$M$8</f>
        <v>SITC</v>
      </c>
      <c r="N67" s="99" t="str">
        <f>$N$8</f>
        <v>-</v>
      </c>
      <c r="O67" s="87">
        <v>29</v>
      </c>
    </row>
    <row r="68" spans="1:15" s="3" customFormat="1" ht="18" customHeight="1" hidden="1">
      <c r="A68" s="51" t="s">
        <v>144</v>
      </c>
      <c r="B68" s="52" t="s">
        <v>150</v>
      </c>
      <c r="C68" s="74">
        <f>IF((ISBLANK($C$9)),"----",(($C$9)+($O$7*O68)))</f>
        <v>42942</v>
      </c>
      <c r="D68" s="25">
        <f t="shared" si="33"/>
        <v>42942</v>
      </c>
      <c r="E68" s="26">
        <f>$E$9+($O$7*O68)</f>
        <v>42943</v>
      </c>
      <c r="F68" s="27">
        <f t="shared" si="34"/>
        <v>42943</v>
      </c>
      <c r="G68" s="75">
        <f>$G$9+($O$7*O68)</f>
        <v>42944</v>
      </c>
      <c r="H68" s="26">
        <f>$H$9+($O$7*O68)</f>
        <v>42944</v>
      </c>
      <c r="I68" s="25">
        <f t="shared" si="35"/>
        <v>42944</v>
      </c>
      <c r="J68" s="73">
        <f t="shared" si="36"/>
        <v>42953</v>
      </c>
      <c r="K68" s="25">
        <f t="shared" si="37"/>
        <v>42953</v>
      </c>
      <c r="L68" s="33">
        <f>$L$9</f>
        <v>9</v>
      </c>
      <c r="M68" s="36" t="str">
        <f>$M$9</f>
        <v>NYK</v>
      </c>
      <c r="N68" s="30" t="str">
        <f>$N$9</f>
        <v>危険品受託</v>
      </c>
      <c r="O68" s="87">
        <v>30</v>
      </c>
    </row>
    <row r="69" spans="1:15" s="3" customFormat="1" ht="18" customHeight="1" hidden="1">
      <c r="A69" s="89" t="s">
        <v>123</v>
      </c>
      <c r="B69" s="90" t="s">
        <v>155</v>
      </c>
      <c r="C69" s="91" t="str">
        <f>IF((ISBLANK($C$8)),"----",(($C$8)+($O$7*O69)))</f>
        <v>----</v>
      </c>
      <c r="D69" s="92" t="str">
        <f t="shared" si="33"/>
        <v>----</v>
      </c>
      <c r="E69" s="93">
        <f>$E$8+($O$7*O69)</f>
        <v>42944</v>
      </c>
      <c r="F69" s="94">
        <f t="shared" si="34"/>
        <v>42944</v>
      </c>
      <c r="G69" s="95">
        <f>$G$8+($O$7*O69)</f>
        <v>42947</v>
      </c>
      <c r="H69" s="93">
        <f>$H$8+($O$7*O69)</f>
        <v>42947</v>
      </c>
      <c r="I69" s="92">
        <f t="shared" si="35"/>
        <v>42947</v>
      </c>
      <c r="J69" s="96">
        <f t="shared" si="36"/>
        <v>42956</v>
      </c>
      <c r="K69" s="92">
        <f t="shared" si="37"/>
        <v>42956</v>
      </c>
      <c r="L69" s="97">
        <f>$L$8</f>
        <v>9</v>
      </c>
      <c r="M69" s="98" t="str">
        <f>$M$8</f>
        <v>SITC</v>
      </c>
      <c r="N69" s="99" t="str">
        <f>$N$8</f>
        <v>-</v>
      </c>
      <c r="O69" s="87">
        <v>30</v>
      </c>
    </row>
    <row r="70" spans="1:15" s="3" customFormat="1" ht="18" customHeight="1" hidden="1">
      <c r="A70" s="51" t="s">
        <v>146</v>
      </c>
      <c r="B70" s="52" t="s">
        <v>151</v>
      </c>
      <c r="C70" s="74">
        <f>IF((ISBLANK($C$9)),"----",(($C$9)+($O$7*O70)))</f>
        <v>42949</v>
      </c>
      <c r="D70" s="25">
        <f t="shared" si="33"/>
        <v>42949</v>
      </c>
      <c r="E70" s="26">
        <f>$E$9+($O$7*O70)</f>
        <v>42950</v>
      </c>
      <c r="F70" s="27">
        <f t="shared" si="34"/>
        <v>42950</v>
      </c>
      <c r="G70" s="75">
        <f>$G$9+($O$7*O70)</f>
        <v>42951</v>
      </c>
      <c r="H70" s="26">
        <f>$H$9+($O$7*O70)</f>
        <v>42951</v>
      </c>
      <c r="I70" s="25">
        <f t="shared" si="35"/>
        <v>42951</v>
      </c>
      <c r="J70" s="73">
        <f t="shared" si="36"/>
        <v>42960</v>
      </c>
      <c r="K70" s="25">
        <f t="shared" si="37"/>
        <v>42960</v>
      </c>
      <c r="L70" s="33">
        <f>$L$9</f>
        <v>9</v>
      </c>
      <c r="M70" s="36" t="str">
        <f>$M$9</f>
        <v>NYK</v>
      </c>
      <c r="N70" s="30" t="str">
        <f>$N$9</f>
        <v>危険品受託</v>
      </c>
      <c r="O70" s="87">
        <v>31</v>
      </c>
    </row>
    <row r="71" spans="1:15" s="3" customFormat="1" ht="18" customHeight="1" hidden="1">
      <c r="A71" s="89" t="s">
        <v>106</v>
      </c>
      <c r="B71" s="90" t="s">
        <v>155</v>
      </c>
      <c r="C71" s="91" t="str">
        <f>IF((ISBLANK($C$8)),"----",(($C$8)+($O$7*O71)))</f>
        <v>----</v>
      </c>
      <c r="D71" s="92" t="str">
        <f t="shared" si="33"/>
        <v>----</v>
      </c>
      <c r="E71" s="93">
        <f>$E$8+($O$7*O71)</f>
        <v>42951</v>
      </c>
      <c r="F71" s="94">
        <f t="shared" si="34"/>
        <v>42951</v>
      </c>
      <c r="G71" s="95">
        <f>$G$8+($O$7*O71)</f>
        <v>42954</v>
      </c>
      <c r="H71" s="93">
        <f>$H$8+($O$7*O71)</f>
        <v>42954</v>
      </c>
      <c r="I71" s="92">
        <f t="shared" si="35"/>
        <v>42954</v>
      </c>
      <c r="J71" s="96">
        <f t="shared" si="36"/>
        <v>42963</v>
      </c>
      <c r="K71" s="92">
        <f t="shared" si="37"/>
        <v>42963</v>
      </c>
      <c r="L71" s="97">
        <f>$L$8</f>
        <v>9</v>
      </c>
      <c r="M71" s="98" t="str">
        <f>$M$8</f>
        <v>SITC</v>
      </c>
      <c r="N71" s="99" t="str">
        <f>$N$8</f>
        <v>-</v>
      </c>
      <c r="O71" s="87">
        <v>31</v>
      </c>
    </row>
    <row r="72" spans="1:15" s="3" customFormat="1" ht="18" customHeight="1" hidden="1">
      <c r="A72" s="51" t="s">
        <v>68</v>
      </c>
      <c r="B72" s="52" t="s">
        <v>152</v>
      </c>
      <c r="C72" s="74">
        <f>IF((ISBLANK($C$9)),"----",(($C$9)+($O$7*O72)))</f>
        <v>42956</v>
      </c>
      <c r="D72" s="25">
        <f t="shared" si="33"/>
        <v>42956</v>
      </c>
      <c r="E72" s="26">
        <f>$E$9+($O$7*O72)</f>
        <v>42957</v>
      </c>
      <c r="F72" s="27">
        <f t="shared" si="34"/>
        <v>42957</v>
      </c>
      <c r="G72" s="75">
        <f>$G$9+($O$7*O72)</f>
        <v>42958</v>
      </c>
      <c r="H72" s="26">
        <f>$H$9+($O$7*O72)</f>
        <v>42958</v>
      </c>
      <c r="I72" s="25">
        <f t="shared" si="35"/>
        <v>42958</v>
      </c>
      <c r="J72" s="73">
        <f t="shared" si="36"/>
        <v>42967</v>
      </c>
      <c r="K72" s="25">
        <f t="shared" si="37"/>
        <v>42967</v>
      </c>
      <c r="L72" s="33">
        <f>$L$9</f>
        <v>9</v>
      </c>
      <c r="M72" s="36" t="str">
        <f>$M$9</f>
        <v>NYK</v>
      </c>
      <c r="N72" s="30" t="str">
        <f>$N$9</f>
        <v>危険品受託</v>
      </c>
      <c r="O72" s="87">
        <v>32</v>
      </c>
    </row>
    <row r="73" spans="1:15" s="3" customFormat="1" ht="18" customHeight="1" hidden="1">
      <c r="A73" s="89" t="s">
        <v>156</v>
      </c>
      <c r="B73" s="90" t="s">
        <v>155</v>
      </c>
      <c r="C73" s="91" t="str">
        <f>IF((ISBLANK($C$8)),"----",(($C$8)+($O$7*O73)))</f>
        <v>----</v>
      </c>
      <c r="D73" s="92" t="str">
        <f t="shared" si="33"/>
        <v>----</v>
      </c>
      <c r="E73" s="106">
        <v>42957</v>
      </c>
      <c r="F73" s="107">
        <f t="shared" si="34"/>
        <v>42957</v>
      </c>
      <c r="G73" s="95">
        <f>$G$8+($O$7*O73)</f>
        <v>42961</v>
      </c>
      <c r="H73" s="93">
        <f>$H$8+($O$7*O73)</f>
        <v>42961</v>
      </c>
      <c r="I73" s="92">
        <f t="shared" si="35"/>
        <v>42961</v>
      </c>
      <c r="J73" s="96">
        <f t="shared" si="36"/>
        <v>42970</v>
      </c>
      <c r="K73" s="92">
        <f t="shared" si="37"/>
        <v>42970</v>
      </c>
      <c r="L73" s="97">
        <f>$L$8</f>
        <v>9</v>
      </c>
      <c r="M73" s="98" t="str">
        <f>$M$8</f>
        <v>SITC</v>
      </c>
      <c r="N73" s="99" t="str">
        <f>$N$8</f>
        <v>-</v>
      </c>
      <c r="O73" s="87">
        <v>32</v>
      </c>
    </row>
    <row r="74" spans="1:15" s="3" customFormat="1" ht="18" customHeight="1" hidden="1">
      <c r="A74" s="51" t="s">
        <v>146</v>
      </c>
      <c r="B74" s="52" t="s">
        <v>153</v>
      </c>
      <c r="C74" s="74">
        <f>IF((ISBLANK($C$9)),"----",(($C$9)+($O$7*O74)))</f>
        <v>42970</v>
      </c>
      <c r="D74" s="25">
        <f t="shared" si="33"/>
        <v>42970</v>
      </c>
      <c r="E74" s="26">
        <f>$E$9+($O$7*O74)</f>
        <v>42971</v>
      </c>
      <c r="F74" s="27">
        <f t="shared" si="34"/>
        <v>42971</v>
      </c>
      <c r="G74" s="75">
        <f>$G$9+($O$7*O74)</f>
        <v>42972</v>
      </c>
      <c r="H74" s="26">
        <f>$H$9+($O$7*O74)</f>
        <v>42972</v>
      </c>
      <c r="I74" s="25">
        <f t="shared" si="35"/>
        <v>42972</v>
      </c>
      <c r="J74" s="73">
        <f t="shared" si="36"/>
        <v>42981</v>
      </c>
      <c r="K74" s="25">
        <f t="shared" si="37"/>
        <v>42981</v>
      </c>
      <c r="L74" s="33">
        <f>$L$9</f>
        <v>9</v>
      </c>
      <c r="M74" s="36" t="str">
        <f>$M$9</f>
        <v>NYK</v>
      </c>
      <c r="N74" s="30" t="str">
        <f>$N$9</f>
        <v>危険品受託</v>
      </c>
      <c r="O74" s="87">
        <v>34</v>
      </c>
    </row>
    <row r="75" spans="1:15" s="3" customFormat="1" ht="18" customHeight="1" hidden="1">
      <c r="A75" s="89" t="s">
        <v>81</v>
      </c>
      <c r="B75" s="90" t="s">
        <v>168</v>
      </c>
      <c r="C75" s="91" t="str">
        <f>IF((ISBLANK($C$8)),"----",(($C$8)+($O$7*O75)))</f>
        <v>----</v>
      </c>
      <c r="D75" s="92" t="str">
        <f t="shared" si="33"/>
        <v>----</v>
      </c>
      <c r="E75" s="93">
        <f>$E$8+($O$7*O75)</f>
        <v>42972</v>
      </c>
      <c r="F75" s="94">
        <f t="shared" si="34"/>
        <v>42972</v>
      </c>
      <c r="G75" s="95">
        <f>$G$8+($O$7*O75)</f>
        <v>42975</v>
      </c>
      <c r="H75" s="93">
        <f>$H$8+($O$7*O75)</f>
        <v>42975</v>
      </c>
      <c r="I75" s="92">
        <f t="shared" si="35"/>
        <v>42975</v>
      </c>
      <c r="J75" s="96">
        <f t="shared" si="36"/>
        <v>42984</v>
      </c>
      <c r="K75" s="92">
        <f t="shared" si="37"/>
        <v>42984</v>
      </c>
      <c r="L75" s="97">
        <f>$L$8</f>
        <v>9</v>
      </c>
      <c r="M75" s="98" t="str">
        <f>$M$8</f>
        <v>SITC</v>
      </c>
      <c r="N75" s="99" t="str">
        <f>$N$8</f>
        <v>-</v>
      </c>
      <c r="O75" s="87">
        <v>34</v>
      </c>
    </row>
    <row r="76" spans="1:15" s="3" customFormat="1" ht="18" customHeight="1" hidden="1">
      <c r="A76" s="51" t="s">
        <v>159</v>
      </c>
      <c r="B76" s="52" t="s">
        <v>160</v>
      </c>
      <c r="C76" s="74">
        <f>IF((ISBLANK($C$9)),"----",(($C$9)+($O$7*O76)))</f>
        <v>42977</v>
      </c>
      <c r="D76" s="25">
        <f t="shared" si="33"/>
        <v>42977</v>
      </c>
      <c r="E76" s="26">
        <f>$E$9+($O$7*O76)</f>
        <v>42978</v>
      </c>
      <c r="F76" s="27">
        <f t="shared" si="34"/>
        <v>42978</v>
      </c>
      <c r="G76" s="75">
        <f>$G$9+($O$7*O76)</f>
        <v>42979</v>
      </c>
      <c r="H76" s="26">
        <f>$H$9+($O$7*O76)</f>
        <v>42979</v>
      </c>
      <c r="I76" s="25">
        <f t="shared" si="35"/>
        <v>42979</v>
      </c>
      <c r="J76" s="73">
        <f t="shared" si="36"/>
        <v>42988</v>
      </c>
      <c r="K76" s="25">
        <f t="shared" si="37"/>
        <v>42988</v>
      </c>
      <c r="L76" s="33">
        <f>$L$9</f>
        <v>9</v>
      </c>
      <c r="M76" s="36" t="str">
        <f>$M$9</f>
        <v>NYK</v>
      </c>
      <c r="N76" s="30" t="str">
        <f>$N$9</f>
        <v>危険品受託</v>
      </c>
      <c r="O76" s="87">
        <v>35</v>
      </c>
    </row>
    <row r="77" spans="1:15" s="3" customFormat="1" ht="18" customHeight="1" hidden="1">
      <c r="A77" s="89" t="s">
        <v>169</v>
      </c>
      <c r="B77" s="90" t="s">
        <v>170</v>
      </c>
      <c r="C77" s="91" t="str">
        <f>IF((ISBLANK($C$8)),"----",(($C$8)+($O$7*O77)))</f>
        <v>----</v>
      </c>
      <c r="D77" s="92" t="str">
        <f t="shared" si="33"/>
        <v>----</v>
      </c>
      <c r="E77" s="93">
        <f>$E$8+($O$7*O77)</f>
        <v>42979</v>
      </c>
      <c r="F77" s="94">
        <f t="shared" si="34"/>
        <v>42979</v>
      </c>
      <c r="G77" s="95">
        <f>$G$8+($O$7*O77)</f>
        <v>42982</v>
      </c>
      <c r="H77" s="93">
        <f>$H$8+($O$7*O77)</f>
        <v>42982</v>
      </c>
      <c r="I77" s="92">
        <f t="shared" si="35"/>
        <v>42982</v>
      </c>
      <c r="J77" s="96">
        <f t="shared" si="36"/>
        <v>42991</v>
      </c>
      <c r="K77" s="92">
        <f t="shared" si="37"/>
        <v>42991</v>
      </c>
      <c r="L77" s="97">
        <f>$L$8</f>
        <v>9</v>
      </c>
      <c r="M77" s="98" t="str">
        <f>$M$8</f>
        <v>SITC</v>
      </c>
      <c r="N77" s="99" t="str">
        <f>$N$8</f>
        <v>-</v>
      </c>
      <c r="O77" s="87">
        <v>35</v>
      </c>
    </row>
    <row r="78" spans="1:15" s="3" customFormat="1" ht="18" customHeight="1" hidden="1">
      <c r="A78" s="51" t="s">
        <v>68</v>
      </c>
      <c r="B78" s="52" t="s">
        <v>161</v>
      </c>
      <c r="C78" s="74">
        <f>IF((ISBLANK($C$9)),"----",(($C$9)+($O$7*O78)))</f>
        <v>42984</v>
      </c>
      <c r="D78" s="25">
        <f t="shared" si="33"/>
        <v>42984</v>
      </c>
      <c r="E78" s="26">
        <f>$E$9+($O$7*O78)</f>
        <v>42985</v>
      </c>
      <c r="F78" s="27">
        <f t="shared" si="34"/>
        <v>42985</v>
      </c>
      <c r="G78" s="75">
        <f>$G$9+($O$7*O78)</f>
        <v>42986</v>
      </c>
      <c r="H78" s="26">
        <f>$H$9+($O$7*O78)</f>
        <v>42986</v>
      </c>
      <c r="I78" s="25">
        <f t="shared" si="35"/>
        <v>42986</v>
      </c>
      <c r="J78" s="73">
        <f t="shared" si="36"/>
        <v>42995</v>
      </c>
      <c r="K78" s="25">
        <f t="shared" si="37"/>
        <v>42995</v>
      </c>
      <c r="L78" s="33">
        <f>$L$9</f>
        <v>9</v>
      </c>
      <c r="M78" s="36" t="str">
        <f>$M$9</f>
        <v>NYK</v>
      </c>
      <c r="N78" s="30" t="str">
        <f>$N$9</f>
        <v>危険品受託</v>
      </c>
      <c r="O78" s="87">
        <v>36</v>
      </c>
    </row>
    <row r="79" spans="1:15" s="3" customFormat="1" ht="18" customHeight="1" hidden="1">
      <c r="A79" s="89" t="s">
        <v>167</v>
      </c>
      <c r="B79" s="90" t="s">
        <v>171</v>
      </c>
      <c r="C79" s="91" t="str">
        <f>IF((ISBLANK($C$8)),"----",(($C$8)+($O$7*O79)))</f>
        <v>----</v>
      </c>
      <c r="D79" s="92" t="str">
        <f t="shared" si="33"/>
        <v>----</v>
      </c>
      <c r="E79" s="93">
        <f>$E$8+($O$7*O79)</f>
        <v>42986</v>
      </c>
      <c r="F79" s="94">
        <f t="shared" si="34"/>
        <v>42986</v>
      </c>
      <c r="G79" s="95">
        <f>$G$8+($O$7*O79)</f>
        <v>42989</v>
      </c>
      <c r="H79" s="93">
        <f>$H$8+($O$7*O79)</f>
        <v>42989</v>
      </c>
      <c r="I79" s="92">
        <f t="shared" si="35"/>
        <v>42989</v>
      </c>
      <c r="J79" s="96">
        <f t="shared" si="36"/>
        <v>42998</v>
      </c>
      <c r="K79" s="92">
        <f t="shared" si="37"/>
        <v>42998</v>
      </c>
      <c r="L79" s="97">
        <f>$L$8</f>
        <v>9</v>
      </c>
      <c r="M79" s="98" t="str">
        <f>$M$8</f>
        <v>SITC</v>
      </c>
      <c r="N79" s="99" t="str">
        <f>$N$8</f>
        <v>-</v>
      </c>
      <c r="O79" s="87">
        <v>36</v>
      </c>
    </row>
    <row r="80" spans="1:15" s="3" customFormat="1" ht="18" customHeight="1" hidden="1">
      <c r="A80" s="51" t="s">
        <v>162</v>
      </c>
      <c r="B80" s="52" t="s">
        <v>163</v>
      </c>
      <c r="C80" s="74">
        <f>IF((ISBLANK($C$9)),"----",(($C$9)+($O$7*O80)))</f>
        <v>42991</v>
      </c>
      <c r="D80" s="25">
        <f t="shared" si="33"/>
        <v>42991</v>
      </c>
      <c r="E80" s="26">
        <f>$E$9+($O$7*O80)</f>
        <v>42992</v>
      </c>
      <c r="F80" s="27">
        <f t="shared" si="34"/>
        <v>42992</v>
      </c>
      <c r="G80" s="75">
        <f>$G$9+($O$7*O80)</f>
        <v>42993</v>
      </c>
      <c r="H80" s="26">
        <f>$H$9+($O$7*O80)</f>
        <v>42993</v>
      </c>
      <c r="I80" s="25">
        <f t="shared" si="35"/>
        <v>42993</v>
      </c>
      <c r="J80" s="73">
        <f aca="true" t="shared" si="38" ref="J80:J87">H80+L80</f>
        <v>43002</v>
      </c>
      <c r="K80" s="25">
        <f t="shared" si="37"/>
        <v>43002</v>
      </c>
      <c r="L80" s="33">
        <f>$L$9</f>
        <v>9</v>
      </c>
      <c r="M80" s="36" t="str">
        <f>$M$9</f>
        <v>NYK</v>
      </c>
      <c r="N80" s="30" t="str">
        <f>$N$9</f>
        <v>危険品受託</v>
      </c>
      <c r="O80" s="87">
        <v>37</v>
      </c>
    </row>
    <row r="81" spans="1:15" s="3" customFormat="1" ht="18" customHeight="1" hidden="1">
      <c r="A81" s="89" t="s">
        <v>81</v>
      </c>
      <c r="B81" s="90" t="s">
        <v>172</v>
      </c>
      <c r="C81" s="91" t="str">
        <f>IF((ISBLANK($C$8)),"----",(($C$8)+($O$7*O81)))</f>
        <v>----</v>
      </c>
      <c r="D81" s="92" t="str">
        <f t="shared" si="33"/>
        <v>----</v>
      </c>
      <c r="E81" s="93">
        <f>$E$8+($O$7*O81)</f>
        <v>42993</v>
      </c>
      <c r="F81" s="94">
        <f t="shared" si="34"/>
        <v>42993</v>
      </c>
      <c r="G81" s="95">
        <f>$G$8+($O$7*O81)</f>
        <v>42996</v>
      </c>
      <c r="H81" s="93">
        <f>$H$8+($O$7*O81)</f>
        <v>42996</v>
      </c>
      <c r="I81" s="92">
        <f t="shared" si="35"/>
        <v>42996</v>
      </c>
      <c r="J81" s="96">
        <f t="shared" si="38"/>
        <v>43005</v>
      </c>
      <c r="K81" s="92">
        <f t="shared" si="37"/>
        <v>43005</v>
      </c>
      <c r="L81" s="97">
        <f>$L$8</f>
        <v>9</v>
      </c>
      <c r="M81" s="98" t="str">
        <f>$M$8</f>
        <v>SITC</v>
      </c>
      <c r="N81" s="99" t="str">
        <f>$N$8</f>
        <v>-</v>
      </c>
      <c r="O81" s="87">
        <v>37</v>
      </c>
    </row>
    <row r="82" spans="1:15" s="3" customFormat="1" ht="18" customHeight="1" hidden="1">
      <c r="A82" s="51" t="s">
        <v>157</v>
      </c>
      <c r="B82" s="52" t="s">
        <v>164</v>
      </c>
      <c r="C82" s="74">
        <f>IF((ISBLANK($C$9)),"----",(($C$9)+($O$7*O82)))</f>
        <v>42998</v>
      </c>
      <c r="D82" s="25">
        <f t="shared" si="33"/>
        <v>42998</v>
      </c>
      <c r="E82" s="26">
        <f>$E$9+($O$7*O82)</f>
        <v>42999</v>
      </c>
      <c r="F82" s="27">
        <f t="shared" si="34"/>
        <v>42999</v>
      </c>
      <c r="G82" s="75">
        <f>$G$9+($O$7*O82)</f>
        <v>43000</v>
      </c>
      <c r="H82" s="26">
        <f>$H$9+($O$7*O82)</f>
        <v>43000</v>
      </c>
      <c r="I82" s="25">
        <f t="shared" si="35"/>
        <v>43000</v>
      </c>
      <c r="J82" s="73">
        <f t="shared" si="38"/>
        <v>43009</v>
      </c>
      <c r="K82" s="25">
        <f t="shared" si="37"/>
        <v>43009</v>
      </c>
      <c r="L82" s="33">
        <f>$L$9</f>
        <v>9</v>
      </c>
      <c r="M82" s="36" t="str">
        <f>$M$9</f>
        <v>NYK</v>
      </c>
      <c r="N82" s="30" t="str">
        <f>$N$9</f>
        <v>危険品受託</v>
      </c>
      <c r="O82" s="87">
        <v>38</v>
      </c>
    </row>
    <row r="83" spans="1:15" s="3" customFormat="1" ht="18" customHeight="1" hidden="1">
      <c r="A83" s="89" t="s">
        <v>137</v>
      </c>
      <c r="B83" s="90" t="s">
        <v>173</v>
      </c>
      <c r="C83" s="91" t="str">
        <f>IF((ISBLANK($C$8)),"----",(($C$8)+($O$7*O83)))</f>
        <v>----</v>
      </c>
      <c r="D83" s="92" t="str">
        <f t="shared" si="33"/>
        <v>----</v>
      </c>
      <c r="E83" s="93">
        <f>$E$8+($O$7*O83)</f>
        <v>43000</v>
      </c>
      <c r="F83" s="94">
        <f t="shared" si="34"/>
        <v>43000</v>
      </c>
      <c r="G83" s="95">
        <f>$G$8+($O$7*O83)</f>
        <v>43003</v>
      </c>
      <c r="H83" s="93">
        <f>$H$8+($O$7*O83)</f>
        <v>43003</v>
      </c>
      <c r="I83" s="92">
        <f t="shared" si="35"/>
        <v>43003</v>
      </c>
      <c r="J83" s="96">
        <f t="shared" si="38"/>
        <v>43012</v>
      </c>
      <c r="K83" s="92">
        <f t="shared" si="37"/>
        <v>43012</v>
      </c>
      <c r="L83" s="97">
        <f>$L$8</f>
        <v>9</v>
      </c>
      <c r="M83" s="98" t="str">
        <f>$M$8</f>
        <v>SITC</v>
      </c>
      <c r="N83" s="99" t="str">
        <f>$N$8</f>
        <v>-</v>
      </c>
      <c r="O83" s="87">
        <v>38</v>
      </c>
    </row>
    <row r="84" spans="1:15" s="3" customFormat="1" ht="18" customHeight="1" hidden="1">
      <c r="A84" s="51" t="s">
        <v>142</v>
      </c>
      <c r="B84" s="52" t="s">
        <v>165</v>
      </c>
      <c r="C84" s="74">
        <f>IF((ISBLANK($C$9)),"----",(($C$9)+($O$7*O84)))</f>
        <v>43005</v>
      </c>
      <c r="D84" s="25">
        <f t="shared" si="33"/>
        <v>43005</v>
      </c>
      <c r="E84" s="26">
        <f>$E$9+($O$7*O84)</f>
        <v>43006</v>
      </c>
      <c r="F84" s="27">
        <f t="shared" si="34"/>
        <v>43006</v>
      </c>
      <c r="G84" s="75">
        <f>$G$9+($O$7*O84)</f>
        <v>43007</v>
      </c>
      <c r="H84" s="26">
        <f>$H$9+($O$7*O84)</f>
        <v>43007</v>
      </c>
      <c r="I84" s="25">
        <f t="shared" si="35"/>
        <v>43007</v>
      </c>
      <c r="J84" s="73">
        <f t="shared" si="38"/>
        <v>43016</v>
      </c>
      <c r="K84" s="25">
        <f t="shared" si="37"/>
        <v>43016</v>
      </c>
      <c r="L84" s="33">
        <f>$L$9</f>
        <v>9</v>
      </c>
      <c r="M84" s="36" t="str">
        <f>$M$9</f>
        <v>NYK</v>
      </c>
      <c r="N84" s="30" t="str">
        <f>$N$9</f>
        <v>危険品受託</v>
      </c>
      <c r="O84" s="87">
        <v>39</v>
      </c>
    </row>
    <row r="85" spans="1:15" s="3" customFormat="1" ht="18" customHeight="1" hidden="1">
      <c r="A85" s="89" t="s">
        <v>174</v>
      </c>
      <c r="B85" s="90" t="s">
        <v>175</v>
      </c>
      <c r="C85" s="91" t="str">
        <f>IF((ISBLANK($C$8)),"----",(($C$8)+($O$7*O85)))</f>
        <v>----</v>
      </c>
      <c r="D85" s="92" t="str">
        <f t="shared" si="33"/>
        <v>----</v>
      </c>
      <c r="E85" s="93">
        <f>$E$8+($O$7*O85)</f>
        <v>43007</v>
      </c>
      <c r="F85" s="94">
        <f t="shared" si="34"/>
        <v>43007</v>
      </c>
      <c r="G85" s="95">
        <f>$G$8+($O$7*O85)</f>
        <v>43010</v>
      </c>
      <c r="H85" s="93">
        <f>$H$8+($O$7*O85)</f>
        <v>43010</v>
      </c>
      <c r="I85" s="92">
        <f t="shared" si="35"/>
        <v>43010</v>
      </c>
      <c r="J85" s="96">
        <f t="shared" si="38"/>
        <v>43019</v>
      </c>
      <c r="K85" s="92">
        <f t="shared" si="37"/>
        <v>43019</v>
      </c>
      <c r="L85" s="97">
        <f>$L$8</f>
        <v>9</v>
      </c>
      <c r="M85" s="98" t="str">
        <f>$M$8</f>
        <v>SITC</v>
      </c>
      <c r="N85" s="99" t="str">
        <f>$N$8</f>
        <v>-</v>
      </c>
      <c r="O85" s="87">
        <v>39</v>
      </c>
    </row>
    <row r="86" spans="1:15" s="3" customFormat="1" ht="18" customHeight="1" hidden="1">
      <c r="A86" s="51" t="s">
        <v>144</v>
      </c>
      <c r="B86" s="52" t="s">
        <v>166</v>
      </c>
      <c r="C86" s="74">
        <f>IF((ISBLANK($C$9)),"----",(($C$9)+($O$7*O86)))</f>
        <v>43012</v>
      </c>
      <c r="D86" s="25">
        <f t="shared" si="33"/>
        <v>43012</v>
      </c>
      <c r="E86" s="26">
        <f>$E$9+($O$7*O86)</f>
        <v>43013</v>
      </c>
      <c r="F86" s="27">
        <f t="shared" si="34"/>
        <v>43013</v>
      </c>
      <c r="G86" s="75">
        <f>$G$9+($O$7*O86)</f>
        <v>43014</v>
      </c>
      <c r="H86" s="26">
        <f>$H$9+($O$7*O86)</f>
        <v>43014</v>
      </c>
      <c r="I86" s="25">
        <f t="shared" si="35"/>
        <v>43014</v>
      </c>
      <c r="J86" s="73">
        <f t="shared" si="38"/>
        <v>43023</v>
      </c>
      <c r="K86" s="25">
        <f t="shared" si="37"/>
        <v>43023</v>
      </c>
      <c r="L86" s="33">
        <f>$L$9</f>
        <v>9</v>
      </c>
      <c r="M86" s="36" t="str">
        <f>$M$9</f>
        <v>NYK</v>
      </c>
      <c r="N86" s="30" t="str">
        <f>$N$9</f>
        <v>危険品受託</v>
      </c>
      <c r="O86" s="87">
        <v>40</v>
      </c>
    </row>
    <row r="87" spans="1:15" s="3" customFormat="1" ht="18" customHeight="1" hidden="1">
      <c r="A87" s="89" t="s">
        <v>106</v>
      </c>
      <c r="B87" s="90" t="s">
        <v>176</v>
      </c>
      <c r="C87" s="91" t="str">
        <f>IF((ISBLANK($C$8)),"----",(($C$8)+($O$7*O87)))</f>
        <v>----</v>
      </c>
      <c r="D87" s="92" t="str">
        <f t="shared" si="33"/>
        <v>----</v>
      </c>
      <c r="E87" s="93">
        <f>$E$8+($O$7*O87)</f>
        <v>43014</v>
      </c>
      <c r="F87" s="94">
        <f t="shared" si="34"/>
        <v>43014</v>
      </c>
      <c r="G87" s="95">
        <f>$G$8+($O$7*O87)</f>
        <v>43017</v>
      </c>
      <c r="H87" s="93">
        <f>$H$8+($O$7*O87)</f>
        <v>43017</v>
      </c>
      <c r="I87" s="92">
        <f t="shared" si="35"/>
        <v>43017</v>
      </c>
      <c r="J87" s="96">
        <f t="shared" si="38"/>
        <v>43026</v>
      </c>
      <c r="K87" s="92">
        <f t="shared" si="37"/>
        <v>43026</v>
      </c>
      <c r="L87" s="97">
        <f>$L$8</f>
        <v>9</v>
      </c>
      <c r="M87" s="98" t="str">
        <f>$M$8</f>
        <v>SITC</v>
      </c>
      <c r="N87" s="99" t="str">
        <f>$N$8</f>
        <v>-</v>
      </c>
      <c r="O87" s="87">
        <v>40</v>
      </c>
    </row>
    <row r="88" spans="1:15" s="3" customFormat="1" ht="18" customHeight="1" hidden="1">
      <c r="A88" s="51" t="s">
        <v>157</v>
      </c>
      <c r="B88" s="52" t="s">
        <v>178</v>
      </c>
      <c r="C88" s="74">
        <f>IF((ISBLANK($C$9)),"----",(($C$9)+($O$7*O88)))</f>
        <v>43019</v>
      </c>
      <c r="D88" s="25">
        <f aca="true" t="shared" si="39" ref="D88:D93">C88</f>
        <v>43019</v>
      </c>
      <c r="E88" s="26">
        <f>$E$9+($O$7*O88)</f>
        <v>43020</v>
      </c>
      <c r="F88" s="27">
        <f aca="true" t="shared" si="40" ref="F88:F93">E88</f>
        <v>43020</v>
      </c>
      <c r="G88" s="75">
        <f>$G$9+($O$7*O88)</f>
        <v>43021</v>
      </c>
      <c r="H88" s="26">
        <f>$H$9+($O$7*O88)</f>
        <v>43021</v>
      </c>
      <c r="I88" s="25">
        <f aca="true" t="shared" si="41" ref="I88:I93">H88</f>
        <v>43021</v>
      </c>
      <c r="J88" s="73">
        <f aca="true" t="shared" si="42" ref="J88:J93">H88+L88</f>
        <v>43030</v>
      </c>
      <c r="K88" s="25">
        <f aca="true" t="shared" si="43" ref="K88:K93">J88</f>
        <v>43030</v>
      </c>
      <c r="L88" s="33">
        <f>$L$9</f>
        <v>9</v>
      </c>
      <c r="M88" s="36" t="str">
        <f>$M$9</f>
        <v>NYK</v>
      </c>
      <c r="N88" s="30" t="str">
        <f>$N$9</f>
        <v>危険品受託</v>
      </c>
      <c r="O88" s="87">
        <v>41</v>
      </c>
    </row>
    <row r="89" spans="1:15" s="3" customFormat="1" ht="18" customHeight="1" hidden="1">
      <c r="A89" s="89" t="s">
        <v>137</v>
      </c>
      <c r="B89" s="90" t="s">
        <v>175</v>
      </c>
      <c r="C89" s="91" t="str">
        <f>IF((ISBLANK($C$8)),"----",(($C$8)+($O$7*O89)))</f>
        <v>----</v>
      </c>
      <c r="D89" s="92" t="str">
        <f t="shared" si="39"/>
        <v>----</v>
      </c>
      <c r="E89" s="93">
        <f>$E$8+($O$7*O89)</f>
        <v>43021</v>
      </c>
      <c r="F89" s="94">
        <f t="shared" si="40"/>
        <v>43021</v>
      </c>
      <c r="G89" s="95">
        <f>$G$8+($O$7*O89)</f>
        <v>43024</v>
      </c>
      <c r="H89" s="93">
        <f>$H$8+($O$7*O89)</f>
        <v>43024</v>
      </c>
      <c r="I89" s="92">
        <f t="shared" si="41"/>
        <v>43024</v>
      </c>
      <c r="J89" s="96">
        <f t="shared" si="42"/>
        <v>43033</v>
      </c>
      <c r="K89" s="92">
        <f t="shared" si="43"/>
        <v>43033</v>
      </c>
      <c r="L89" s="97">
        <f>$L$8</f>
        <v>9</v>
      </c>
      <c r="M89" s="98" t="str">
        <f>$M$8</f>
        <v>SITC</v>
      </c>
      <c r="N89" s="99" t="str">
        <f>$N$8</f>
        <v>-</v>
      </c>
      <c r="O89" s="87">
        <v>41</v>
      </c>
    </row>
    <row r="90" spans="1:15" s="3" customFormat="1" ht="18" customHeight="1" hidden="1">
      <c r="A90" s="51" t="s">
        <v>142</v>
      </c>
      <c r="B90" s="52" t="s">
        <v>179</v>
      </c>
      <c r="C90" s="74">
        <f>IF((ISBLANK($C$9)),"----",(($C$9)+($O$7*O90)))</f>
        <v>43026</v>
      </c>
      <c r="D90" s="25">
        <f t="shared" si="39"/>
        <v>43026</v>
      </c>
      <c r="E90" s="26">
        <f>$E$9+($O$7*O90)</f>
        <v>43027</v>
      </c>
      <c r="F90" s="27">
        <f t="shared" si="40"/>
        <v>43027</v>
      </c>
      <c r="G90" s="75">
        <f>$G$9+($O$7*O90)</f>
        <v>43028</v>
      </c>
      <c r="H90" s="26">
        <f>$H$9+($O$7*O90)</f>
        <v>43028</v>
      </c>
      <c r="I90" s="25">
        <f t="shared" si="41"/>
        <v>43028</v>
      </c>
      <c r="J90" s="73">
        <f t="shared" si="42"/>
        <v>43037</v>
      </c>
      <c r="K90" s="25">
        <f t="shared" si="43"/>
        <v>43037</v>
      </c>
      <c r="L90" s="33">
        <f>$L$9</f>
        <v>9</v>
      </c>
      <c r="M90" s="36" t="str">
        <f>$M$9</f>
        <v>NYK</v>
      </c>
      <c r="N90" s="30" t="str">
        <f>$N$9</f>
        <v>危険品受託</v>
      </c>
      <c r="O90" s="87">
        <v>42</v>
      </c>
    </row>
    <row r="91" spans="1:15" s="3" customFormat="1" ht="18" customHeight="1" hidden="1">
      <c r="A91" s="89" t="s">
        <v>167</v>
      </c>
      <c r="B91" s="90" t="s">
        <v>188</v>
      </c>
      <c r="C91" s="91" t="str">
        <f>IF((ISBLANK($C$8)),"----",(($C$8)+($O$7*O91)))</f>
        <v>----</v>
      </c>
      <c r="D91" s="92" t="str">
        <f t="shared" si="39"/>
        <v>----</v>
      </c>
      <c r="E91" s="93">
        <f>$E$8+($O$7*O91)</f>
        <v>43028</v>
      </c>
      <c r="F91" s="94">
        <f t="shared" si="40"/>
        <v>43028</v>
      </c>
      <c r="G91" s="95">
        <f>$G$8+($O$7*O91)</f>
        <v>43031</v>
      </c>
      <c r="H91" s="93">
        <f>$H$8+($O$7*O91)</f>
        <v>43031</v>
      </c>
      <c r="I91" s="92">
        <f t="shared" si="41"/>
        <v>43031</v>
      </c>
      <c r="J91" s="96">
        <f t="shared" si="42"/>
        <v>43040</v>
      </c>
      <c r="K91" s="92">
        <f t="shared" si="43"/>
        <v>43040</v>
      </c>
      <c r="L91" s="97">
        <f>$L$8</f>
        <v>9</v>
      </c>
      <c r="M91" s="98" t="str">
        <f>$M$8</f>
        <v>SITC</v>
      </c>
      <c r="N91" s="99" t="str">
        <f>$N$8</f>
        <v>-</v>
      </c>
      <c r="O91" s="87">
        <v>42</v>
      </c>
    </row>
    <row r="92" spans="1:15" s="3" customFormat="1" ht="18" customHeight="1" hidden="1">
      <c r="A92" s="51" t="s">
        <v>180</v>
      </c>
      <c r="B92" s="52" t="s">
        <v>182</v>
      </c>
      <c r="C92" s="74">
        <f>IF((ISBLANK($C$9)),"----",(($C$9)+($O$7*O92)))</f>
        <v>43033</v>
      </c>
      <c r="D92" s="25">
        <f t="shared" si="39"/>
        <v>43033</v>
      </c>
      <c r="E92" s="26">
        <f>$E$9+($O$7*O92)</f>
        <v>43034</v>
      </c>
      <c r="F92" s="27">
        <f t="shared" si="40"/>
        <v>43034</v>
      </c>
      <c r="G92" s="75">
        <f>$G$9+($O$7*O92)</f>
        <v>43035</v>
      </c>
      <c r="H92" s="26">
        <f>$H$9+($O$7*O92)</f>
        <v>43035</v>
      </c>
      <c r="I92" s="25">
        <f t="shared" si="41"/>
        <v>43035</v>
      </c>
      <c r="J92" s="73">
        <f t="shared" si="42"/>
        <v>43044</v>
      </c>
      <c r="K92" s="25">
        <f t="shared" si="43"/>
        <v>43044</v>
      </c>
      <c r="L92" s="33">
        <f>$L$9</f>
        <v>9</v>
      </c>
      <c r="M92" s="36" t="str">
        <f>$M$9</f>
        <v>NYK</v>
      </c>
      <c r="N92" s="30" t="str">
        <f>$N$9</f>
        <v>危険品受託</v>
      </c>
      <c r="O92" s="87">
        <v>43</v>
      </c>
    </row>
    <row r="93" spans="1:15" s="3" customFormat="1" ht="18" customHeight="1" hidden="1">
      <c r="A93" s="89" t="s">
        <v>81</v>
      </c>
      <c r="B93" s="90" t="s">
        <v>188</v>
      </c>
      <c r="C93" s="91" t="str">
        <f>IF((ISBLANK($C$8)),"----",(($C$8)+($O$7*O93)))</f>
        <v>----</v>
      </c>
      <c r="D93" s="92" t="str">
        <f t="shared" si="39"/>
        <v>----</v>
      </c>
      <c r="E93" s="93">
        <f>$E$8+($O$7*O93)</f>
        <v>43035</v>
      </c>
      <c r="F93" s="94">
        <f t="shared" si="40"/>
        <v>43035</v>
      </c>
      <c r="G93" s="95">
        <f>$G$8+($O$7*O93)</f>
        <v>43038</v>
      </c>
      <c r="H93" s="93">
        <f>$H$8+($O$7*O93)</f>
        <v>43038</v>
      </c>
      <c r="I93" s="92">
        <f t="shared" si="41"/>
        <v>43038</v>
      </c>
      <c r="J93" s="96">
        <f t="shared" si="42"/>
        <v>43047</v>
      </c>
      <c r="K93" s="92">
        <f t="shared" si="43"/>
        <v>43047</v>
      </c>
      <c r="L93" s="97">
        <f>$L$8</f>
        <v>9</v>
      </c>
      <c r="M93" s="98" t="str">
        <f>$M$8</f>
        <v>SITC</v>
      </c>
      <c r="N93" s="99" t="str">
        <f>$N$8</f>
        <v>-</v>
      </c>
      <c r="O93" s="87">
        <v>43</v>
      </c>
    </row>
    <row r="94" spans="1:15" s="3" customFormat="1" ht="18" customHeight="1" hidden="1">
      <c r="A94" s="51" t="s">
        <v>183</v>
      </c>
      <c r="B94" s="52" t="s">
        <v>184</v>
      </c>
      <c r="C94" s="74">
        <f>IF((ISBLANK($C$9)),"----",(($C$9)+($O$7*O94)))</f>
        <v>43040</v>
      </c>
      <c r="D94" s="25">
        <f aca="true" t="shared" si="44" ref="D94:D99">C94</f>
        <v>43040</v>
      </c>
      <c r="E94" s="26">
        <f>$E$9+($O$7*O94)</f>
        <v>43041</v>
      </c>
      <c r="F94" s="27">
        <f aca="true" t="shared" si="45" ref="F94:F99">E94</f>
        <v>43041</v>
      </c>
      <c r="G94" s="75">
        <f>$G$9+($O$7*O94)</f>
        <v>43042</v>
      </c>
      <c r="H94" s="26">
        <f>$H$9+($O$7*O94)</f>
        <v>43042</v>
      </c>
      <c r="I94" s="25">
        <f aca="true" t="shared" si="46" ref="I94:I99">H94</f>
        <v>43042</v>
      </c>
      <c r="J94" s="73">
        <f aca="true" t="shared" si="47" ref="J94:J99">H94+L94</f>
        <v>43051</v>
      </c>
      <c r="K94" s="25">
        <f aca="true" t="shared" si="48" ref="K94:K99">J94</f>
        <v>43051</v>
      </c>
      <c r="L94" s="33">
        <f>$L$9</f>
        <v>9</v>
      </c>
      <c r="M94" s="36" t="str">
        <f>$M$9</f>
        <v>NYK</v>
      </c>
      <c r="N94" s="30" t="str">
        <f>$N$9</f>
        <v>危険品受託</v>
      </c>
      <c r="O94" s="87">
        <v>44</v>
      </c>
    </row>
    <row r="95" spans="1:15" s="3" customFormat="1" ht="18" customHeight="1" hidden="1">
      <c r="A95" s="89" t="s">
        <v>137</v>
      </c>
      <c r="B95" s="90" t="s">
        <v>189</v>
      </c>
      <c r="C95" s="91" t="str">
        <f>IF((ISBLANK($C$8)),"----",(($C$8)+($O$7*O95)))</f>
        <v>----</v>
      </c>
      <c r="D95" s="92" t="str">
        <f t="shared" si="44"/>
        <v>----</v>
      </c>
      <c r="E95" s="106">
        <v>43041</v>
      </c>
      <c r="F95" s="107">
        <f t="shared" si="45"/>
        <v>43041</v>
      </c>
      <c r="G95" s="95">
        <f>$G$8+($O$7*O95)</f>
        <v>43045</v>
      </c>
      <c r="H95" s="93">
        <f>$H$8+($O$7*O95)</f>
        <v>43045</v>
      </c>
      <c r="I95" s="92">
        <f t="shared" si="46"/>
        <v>43045</v>
      </c>
      <c r="J95" s="96">
        <f t="shared" si="47"/>
        <v>43054</v>
      </c>
      <c r="K95" s="92">
        <f t="shared" si="48"/>
        <v>43054</v>
      </c>
      <c r="L95" s="97">
        <f>$L$8</f>
        <v>9</v>
      </c>
      <c r="M95" s="98" t="str">
        <f>$M$8</f>
        <v>SITC</v>
      </c>
      <c r="N95" s="99" t="str">
        <f>$N$8</f>
        <v>-</v>
      </c>
      <c r="O95" s="87">
        <v>44</v>
      </c>
    </row>
    <row r="96" spans="1:15" s="3" customFormat="1" ht="18" customHeight="1" hidden="1">
      <c r="A96" s="51" t="s">
        <v>142</v>
      </c>
      <c r="B96" s="52" t="s">
        <v>185</v>
      </c>
      <c r="C96" s="74">
        <f>IF((ISBLANK($C$9)),"----",(($C$9)+($O$7*O96)))</f>
        <v>43047</v>
      </c>
      <c r="D96" s="25">
        <f t="shared" si="44"/>
        <v>43047</v>
      </c>
      <c r="E96" s="26">
        <f>$E$9+($O$7*O96)</f>
        <v>43048</v>
      </c>
      <c r="F96" s="27">
        <f t="shared" si="45"/>
        <v>43048</v>
      </c>
      <c r="G96" s="75">
        <f>$G$9+($O$7*O96)</f>
        <v>43049</v>
      </c>
      <c r="H96" s="26">
        <f>$H$9+($O$7*O96)</f>
        <v>43049</v>
      </c>
      <c r="I96" s="25">
        <f t="shared" si="46"/>
        <v>43049</v>
      </c>
      <c r="J96" s="73">
        <f t="shared" si="47"/>
        <v>43058</v>
      </c>
      <c r="K96" s="25">
        <f t="shared" si="48"/>
        <v>43058</v>
      </c>
      <c r="L96" s="33">
        <f>$L$9</f>
        <v>9</v>
      </c>
      <c r="M96" s="36" t="str">
        <f>$M$9</f>
        <v>NYK</v>
      </c>
      <c r="N96" s="30" t="str">
        <f>$N$9</f>
        <v>危険品受託</v>
      </c>
      <c r="O96" s="87">
        <v>45</v>
      </c>
    </row>
    <row r="97" spans="1:15" s="3" customFormat="1" ht="18" customHeight="1" hidden="1">
      <c r="A97" s="89" t="s">
        <v>194</v>
      </c>
      <c r="B97" s="90" t="s">
        <v>195</v>
      </c>
      <c r="C97" s="91" t="str">
        <f>IF((ISBLANK($C$8)),"----",(($C$8)+($O$7*O97)))</f>
        <v>----</v>
      </c>
      <c r="D97" s="92" t="str">
        <f t="shared" si="44"/>
        <v>----</v>
      </c>
      <c r="E97" s="93">
        <f>$E$8+($O$7*O97)</f>
        <v>43049</v>
      </c>
      <c r="F97" s="94">
        <f t="shared" si="45"/>
        <v>43049</v>
      </c>
      <c r="G97" s="95">
        <f>$G$8+($O$7*O97)</f>
        <v>43052</v>
      </c>
      <c r="H97" s="93">
        <f>$H$8+($O$7*O97)</f>
        <v>43052</v>
      </c>
      <c r="I97" s="92">
        <f t="shared" si="46"/>
        <v>43052</v>
      </c>
      <c r="J97" s="96">
        <f t="shared" si="47"/>
        <v>43061</v>
      </c>
      <c r="K97" s="92">
        <f t="shared" si="48"/>
        <v>43061</v>
      </c>
      <c r="L97" s="97">
        <f>$L$8</f>
        <v>9</v>
      </c>
      <c r="M97" s="98" t="str">
        <f>$M$8</f>
        <v>SITC</v>
      </c>
      <c r="N97" s="99" t="str">
        <f>$N$8</f>
        <v>-</v>
      </c>
      <c r="O97" s="87">
        <v>45</v>
      </c>
    </row>
    <row r="98" spans="1:15" s="3" customFormat="1" ht="18" customHeight="1" hidden="1">
      <c r="A98" s="51" t="s">
        <v>180</v>
      </c>
      <c r="B98" s="52" t="s">
        <v>186</v>
      </c>
      <c r="C98" s="74">
        <f>IF((ISBLANK($C$9)),"----",(($C$9)+($O$7*O98)))</f>
        <v>43054</v>
      </c>
      <c r="D98" s="25">
        <f t="shared" si="44"/>
        <v>43054</v>
      </c>
      <c r="E98" s="26">
        <f>$E$9+($O$7*O98)</f>
        <v>43055</v>
      </c>
      <c r="F98" s="27">
        <f t="shared" si="45"/>
        <v>43055</v>
      </c>
      <c r="G98" s="75">
        <f>$G$9+($O$7*O98)</f>
        <v>43056</v>
      </c>
      <c r="H98" s="26">
        <f>$H$9+($O$7*O98)</f>
        <v>43056</v>
      </c>
      <c r="I98" s="25">
        <f t="shared" si="46"/>
        <v>43056</v>
      </c>
      <c r="J98" s="73">
        <f t="shared" si="47"/>
        <v>43065</v>
      </c>
      <c r="K98" s="25">
        <f t="shared" si="48"/>
        <v>43065</v>
      </c>
      <c r="L98" s="33">
        <f>$L$9</f>
        <v>9</v>
      </c>
      <c r="M98" s="36" t="str">
        <f>$M$9</f>
        <v>NYK</v>
      </c>
      <c r="N98" s="30" t="str">
        <f>$N$9</f>
        <v>危険品受託</v>
      </c>
      <c r="O98" s="87">
        <v>46</v>
      </c>
    </row>
    <row r="99" spans="1:15" s="3" customFormat="1" ht="18" customHeight="1" hidden="1">
      <c r="A99" s="89" t="s">
        <v>196</v>
      </c>
      <c r="B99" s="90" t="s">
        <v>197</v>
      </c>
      <c r="C99" s="91" t="str">
        <f>IF((ISBLANK($C$8)),"----",(($C$8)+($O$7*O99)))</f>
        <v>----</v>
      </c>
      <c r="D99" s="92" t="str">
        <f t="shared" si="44"/>
        <v>----</v>
      </c>
      <c r="E99" s="93">
        <f>$E$8+($O$7*O99)</f>
        <v>43056</v>
      </c>
      <c r="F99" s="94">
        <f t="shared" si="45"/>
        <v>43056</v>
      </c>
      <c r="G99" s="95">
        <f>$G$8+($O$7*O99)</f>
        <v>43059</v>
      </c>
      <c r="H99" s="93">
        <f>$H$8+($O$7*O99)</f>
        <v>43059</v>
      </c>
      <c r="I99" s="92">
        <f t="shared" si="46"/>
        <v>43059</v>
      </c>
      <c r="J99" s="96">
        <f t="shared" si="47"/>
        <v>43068</v>
      </c>
      <c r="K99" s="92">
        <f t="shared" si="48"/>
        <v>43068</v>
      </c>
      <c r="L99" s="97">
        <f>$L$8</f>
        <v>9</v>
      </c>
      <c r="M99" s="98" t="str">
        <f>$M$8</f>
        <v>SITC</v>
      </c>
      <c r="N99" s="99" t="str">
        <f>$N$8</f>
        <v>-</v>
      </c>
      <c r="O99" s="87">
        <v>46</v>
      </c>
    </row>
    <row r="100" spans="1:15" s="3" customFormat="1" ht="18" customHeight="1" hidden="1">
      <c r="A100" s="51" t="s">
        <v>146</v>
      </c>
      <c r="B100" s="52" t="s">
        <v>187</v>
      </c>
      <c r="C100" s="111">
        <v>43060</v>
      </c>
      <c r="D100" s="112">
        <f>C100</f>
        <v>43060</v>
      </c>
      <c r="E100" s="104">
        <v>43061</v>
      </c>
      <c r="F100" s="105">
        <f>E100</f>
        <v>43061</v>
      </c>
      <c r="G100" s="75">
        <f>$G$9+($O$7*O100)</f>
        <v>43063</v>
      </c>
      <c r="H100" s="26">
        <f>$H$9+($O$7*O100)</f>
        <v>43063</v>
      </c>
      <c r="I100" s="25">
        <f>H100</f>
        <v>43063</v>
      </c>
      <c r="J100" s="73">
        <f>H100+L100</f>
        <v>43072</v>
      </c>
      <c r="K100" s="25">
        <f>J100</f>
        <v>43072</v>
      </c>
      <c r="L100" s="33">
        <f>$L$9</f>
        <v>9</v>
      </c>
      <c r="M100" s="36" t="str">
        <f>$M$9</f>
        <v>NYK</v>
      </c>
      <c r="N100" s="30" t="str">
        <f>$N$9</f>
        <v>危険品受託</v>
      </c>
      <c r="O100" s="87">
        <v>47</v>
      </c>
    </row>
    <row r="101" spans="1:15" s="3" customFormat="1" ht="18" customHeight="1" hidden="1">
      <c r="A101" s="89" t="s">
        <v>137</v>
      </c>
      <c r="B101" s="90" t="s">
        <v>190</v>
      </c>
      <c r="C101" s="91" t="str">
        <f>IF((ISBLANK($C$8)),"----",(($C$8)+($O$7*O101)))</f>
        <v>----</v>
      </c>
      <c r="D101" s="92" t="str">
        <f>C101</f>
        <v>----</v>
      </c>
      <c r="E101" s="93">
        <f>$E$8+($O$7*O101)</f>
        <v>43063</v>
      </c>
      <c r="F101" s="94">
        <f>E101</f>
        <v>43063</v>
      </c>
      <c r="G101" s="95">
        <f>$G$8+($O$7*O101)</f>
        <v>43066</v>
      </c>
      <c r="H101" s="93">
        <f>$H$8+($O$7*O101)</f>
        <v>43066</v>
      </c>
      <c r="I101" s="92">
        <f>H101</f>
        <v>43066</v>
      </c>
      <c r="J101" s="96">
        <f>H101+L101</f>
        <v>43075</v>
      </c>
      <c r="K101" s="92">
        <f>J101</f>
        <v>43075</v>
      </c>
      <c r="L101" s="97">
        <f>$L$8</f>
        <v>9</v>
      </c>
      <c r="M101" s="98" t="str">
        <f>$M$8</f>
        <v>SITC</v>
      </c>
      <c r="N101" s="99" t="str">
        <f>$N$8</f>
        <v>-</v>
      </c>
      <c r="O101" s="87">
        <v>47</v>
      </c>
    </row>
    <row r="102" spans="1:15" s="3" customFormat="1" ht="18" customHeight="1" hidden="1">
      <c r="A102" s="51" t="s">
        <v>142</v>
      </c>
      <c r="B102" s="52" t="s">
        <v>191</v>
      </c>
      <c r="C102" s="74">
        <f>IF((ISBLANK($C$9)),"----",(($C$9)+($O$7*O102)))</f>
        <v>43068</v>
      </c>
      <c r="D102" s="25">
        <f aca="true" t="shared" si="49" ref="D102:D109">C102</f>
        <v>43068</v>
      </c>
      <c r="E102" s="26">
        <f>$E$9+($O$7*O102)</f>
        <v>43069</v>
      </c>
      <c r="F102" s="27">
        <f aca="true" t="shared" si="50" ref="F102:F109">E102</f>
        <v>43069</v>
      </c>
      <c r="G102" s="75">
        <f>$G$9+($O$7*O102)</f>
        <v>43070</v>
      </c>
      <c r="H102" s="26">
        <f>$H$9+($O$7*O102)</f>
        <v>43070</v>
      </c>
      <c r="I102" s="25">
        <f aca="true" t="shared" si="51" ref="I102:I109">H102</f>
        <v>43070</v>
      </c>
      <c r="J102" s="73">
        <f aca="true" t="shared" si="52" ref="J102:J109">H102+L102</f>
        <v>43079</v>
      </c>
      <c r="K102" s="25">
        <f aca="true" t="shared" si="53" ref="K102:K109">J102</f>
        <v>43079</v>
      </c>
      <c r="L102" s="33">
        <f>$L$9</f>
        <v>9</v>
      </c>
      <c r="M102" s="36" t="str">
        <f>$M$9</f>
        <v>NYK</v>
      </c>
      <c r="N102" s="30" t="str">
        <f>$N$9</f>
        <v>危険品受託</v>
      </c>
      <c r="O102" s="87">
        <v>48</v>
      </c>
    </row>
    <row r="103" spans="1:15" s="3" customFormat="1" ht="18" customHeight="1" hidden="1">
      <c r="A103" s="89" t="s">
        <v>194</v>
      </c>
      <c r="B103" s="90" t="s">
        <v>198</v>
      </c>
      <c r="C103" s="91" t="str">
        <f>IF((ISBLANK($C$8)),"----",(($C$8)+($O$7*O103)))</f>
        <v>----</v>
      </c>
      <c r="D103" s="92" t="str">
        <f t="shared" si="49"/>
        <v>----</v>
      </c>
      <c r="E103" s="93">
        <f>$E$8+($O$7*O103)</f>
        <v>43070</v>
      </c>
      <c r="F103" s="94">
        <f t="shared" si="50"/>
        <v>43070</v>
      </c>
      <c r="G103" s="95">
        <f>$G$8+($O$7*O103)</f>
        <v>43073</v>
      </c>
      <c r="H103" s="93">
        <f>$H$8+($O$7*O103)</f>
        <v>43073</v>
      </c>
      <c r="I103" s="92">
        <f t="shared" si="51"/>
        <v>43073</v>
      </c>
      <c r="J103" s="96">
        <f t="shared" si="52"/>
        <v>43082</v>
      </c>
      <c r="K103" s="92">
        <f t="shared" si="53"/>
        <v>43082</v>
      </c>
      <c r="L103" s="97">
        <f>$L$8</f>
        <v>9</v>
      </c>
      <c r="M103" s="98" t="str">
        <f>$M$8</f>
        <v>SITC</v>
      </c>
      <c r="N103" s="99" t="str">
        <f>$N$8</f>
        <v>-</v>
      </c>
      <c r="O103" s="87">
        <v>48</v>
      </c>
    </row>
    <row r="104" spans="1:15" s="3" customFormat="1" ht="18" customHeight="1">
      <c r="A104" s="51" t="s">
        <v>67</v>
      </c>
      <c r="B104" s="52" t="s">
        <v>200</v>
      </c>
      <c r="C104" s="74">
        <f>IF((ISBLANK($C$9)),"----",(($C$9)+($O$7*O104)))</f>
        <v>43075</v>
      </c>
      <c r="D104" s="25">
        <f t="shared" si="49"/>
        <v>43075</v>
      </c>
      <c r="E104" s="26">
        <f>$E$9+($O$7*O104)</f>
        <v>43076</v>
      </c>
      <c r="F104" s="27">
        <f t="shared" si="50"/>
        <v>43076</v>
      </c>
      <c r="G104" s="75">
        <f>$G$9+($O$7*O104)</f>
        <v>43077</v>
      </c>
      <c r="H104" s="26">
        <f>$H$9+($O$7*O104)</f>
        <v>43077</v>
      </c>
      <c r="I104" s="25">
        <f t="shared" si="51"/>
        <v>43077</v>
      </c>
      <c r="J104" s="73">
        <f t="shared" si="52"/>
        <v>43086</v>
      </c>
      <c r="K104" s="25">
        <f t="shared" si="53"/>
        <v>43086</v>
      </c>
      <c r="L104" s="33">
        <f>$L$9</f>
        <v>9</v>
      </c>
      <c r="M104" s="36" t="str">
        <f>$M$9</f>
        <v>NYK</v>
      </c>
      <c r="N104" s="30" t="str">
        <f>$N$9</f>
        <v>危険品受託</v>
      </c>
      <c r="O104" s="87">
        <v>49</v>
      </c>
    </row>
    <row r="105" spans="1:15" s="3" customFormat="1" ht="18" customHeight="1">
      <c r="A105" s="89" t="s">
        <v>167</v>
      </c>
      <c r="B105" s="90" t="s">
        <v>197</v>
      </c>
      <c r="C105" s="91" t="str">
        <f>IF((ISBLANK($C$8)),"----",(($C$8)+($O$7*O105)))</f>
        <v>----</v>
      </c>
      <c r="D105" s="92" t="str">
        <f t="shared" si="49"/>
        <v>----</v>
      </c>
      <c r="E105" s="93">
        <f>$E$8+($O$7*O105)</f>
        <v>43077</v>
      </c>
      <c r="F105" s="94">
        <f t="shared" si="50"/>
        <v>43077</v>
      </c>
      <c r="G105" s="95">
        <f>$G$8+($O$7*O105)</f>
        <v>43080</v>
      </c>
      <c r="H105" s="93">
        <f>$H$8+($O$7*O105)</f>
        <v>43080</v>
      </c>
      <c r="I105" s="92">
        <f t="shared" si="51"/>
        <v>43080</v>
      </c>
      <c r="J105" s="96">
        <f t="shared" si="52"/>
        <v>43089</v>
      </c>
      <c r="K105" s="92">
        <f t="shared" si="53"/>
        <v>43089</v>
      </c>
      <c r="L105" s="97">
        <f>$L$8</f>
        <v>9</v>
      </c>
      <c r="M105" s="98" t="str">
        <f>$M$8</f>
        <v>SITC</v>
      </c>
      <c r="N105" s="99" t="str">
        <f>$N$8</f>
        <v>-</v>
      </c>
      <c r="O105" s="87">
        <v>49</v>
      </c>
    </row>
    <row r="106" spans="1:15" s="3" customFormat="1" ht="18" customHeight="1">
      <c r="A106" s="51" t="s">
        <v>42</v>
      </c>
      <c r="B106" s="52" t="s">
        <v>192</v>
      </c>
      <c r="C106" s="74">
        <f>IF((ISBLANK($C$9)),"----",(($C$9)+($O$7*O106)))</f>
        <v>43082</v>
      </c>
      <c r="D106" s="25">
        <f t="shared" si="49"/>
        <v>43082</v>
      </c>
      <c r="E106" s="26">
        <f>$E$9+($O$7*O106)</f>
        <v>43083</v>
      </c>
      <c r="F106" s="27">
        <f t="shared" si="50"/>
        <v>43083</v>
      </c>
      <c r="G106" s="75">
        <f>$G$9+($O$7*O106)</f>
        <v>43084</v>
      </c>
      <c r="H106" s="26">
        <f>$H$9+($O$7*O106)</f>
        <v>43084</v>
      </c>
      <c r="I106" s="25">
        <f t="shared" si="51"/>
        <v>43084</v>
      </c>
      <c r="J106" s="73">
        <f t="shared" si="52"/>
        <v>43093</v>
      </c>
      <c r="K106" s="25">
        <f t="shared" si="53"/>
        <v>43093</v>
      </c>
      <c r="L106" s="33">
        <f>$L$9</f>
        <v>9</v>
      </c>
      <c r="M106" s="36" t="str">
        <f>$M$9</f>
        <v>NYK</v>
      </c>
      <c r="N106" s="30" t="str">
        <f>$N$9</f>
        <v>危険品受託</v>
      </c>
      <c r="O106" s="87">
        <v>50</v>
      </c>
    </row>
    <row r="107" spans="1:15" s="3" customFormat="1" ht="18" customHeight="1">
      <c r="A107" s="89" t="s">
        <v>209</v>
      </c>
      <c r="B107" s="90" t="s">
        <v>210</v>
      </c>
      <c r="C107" s="91" t="str">
        <f>IF((ISBLANK($C$8)),"----",(($C$8)+($O$7*O107)))</f>
        <v>----</v>
      </c>
      <c r="D107" s="92" t="str">
        <f t="shared" si="49"/>
        <v>----</v>
      </c>
      <c r="E107" s="93">
        <f>$E$8+($O$7*O107)</f>
        <v>43084</v>
      </c>
      <c r="F107" s="94">
        <f>E107</f>
        <v>43084</v>
      </c>
      <c r="G107" s="95">
        <f>$G$8+($O$7*O107)</f>
        <v>43087</v>
      </c>
      <c r="H107" s="93">
        <f>$H$8+($O$7*O107)</f>
        <v>43087</v>
      </c>
      <c r="I107" s="92">
        <f t="shared" si="51"/>
        <v>43087</v>
      </c>
      <c r="J107" s="96">
        <f t="shared" si="52"/>
        <v>43096</v>
      </c>
      <c r="K107" s="92">
        <f t="shared" si="53"/>
        <v>43096</v>
      </c>
      <c r="L107" s="97">
        <f>$L$8</f>
        <v>9</v>
      </c>
      <c r="M107" s="98" t="str">
        <f>$M$8</f>
        <v>SITC</v>
      </c>
      <c r="N107" s="99" t="str">
        <f>$N$8</f>
        <v>-</v>
      </c>
      <c r="O107" s="87">
        <v>50</v>
      </c>
    </row>
    <row r="108" spans="1:15" s="3" customFormat="1" ht="18" customHeight="1">
      <c r="A108" s="51" t="s">
        <v>142</v>
      </c>
      <c r="B108" s="52" t="s">
        <v>193</v>
      </c>
      <c r="C108" s="74">
        <f>IF((ISBLANK($C$9)),"----",(($C$9)+($O$7*O108)))</f>
        <v>43089</v>
      </c>
      <c r="D108" s="25">
        <f t="shared" si="49"/>
        <v>43089</v>
      </c>
      <c r="E108" s="26">
        <f>$E$9+($O$7*O108)</f>
        <v>43090</v>
      </c>
      <c r="F108" s="27">
        <f t="shared" si="50"/>
        <v>43090</v>
      </c>
      <c r="G108" s="75">
        <f>$G$9+($O$7*O108)</f>
        <v>43091</v>
      </c>
      <c r="H108" s="26">
        <f>$H$9+($O$7*O108)</f>
        <v>43091</v>
      </c>
      <c r="I108" s="25">
        <f t="shared" si="51"/>
        <v>43091</v>
      </c>
      <c r="J108" s="73">
        <f t="shared" si="52"/>
        <v>43100</v>
      </c>
      <c r="K108" s="25">
        <f t="shared" si="53"/>
        <v>43100</v>
      </c>
      <c r="L108" s="33">
        <f>$L$9</f>
        <v>9</v>
      </c>
      <c r="M108" s="36" t="str">
        <f>$M$9</f>
        <v>NYK</v>
      </c>
      <c r="N108" s="30" t="str">
        <f>$N$9</f>
        <v>危険品受託</v>
      </c>
      <c r="O108" s="87">
        <v>51</v>
      </c>
    </row>
    <row r="109" spans="1:15" s="3" customFormat="1" ht="18" customHeight="1">
      <c r="A109" s="89" t="s">
        <v>82</v>
      </c>
      <c r="B109" s="90" t="s">
        <v>197</v>
      </c>
      <c r="C109" s="91" t="str">
        <f>IF((ISBLANK($C$8)),"----",(($C$8)+($O$7*O109)))</f>
        <v>----</v>
      </c>
      <c r="D109" s="92" t="str">
        <f t="shared" si="49"/>
        <v>----</v>
      </c>
      <c r="E109" s="93">
        <f>$E$8+($O$7*O109)</f>
        <v>43091</v>
      </c>
      <c r="F109" s="94">
        <f t="shared" si="50"/>
        <v>43091</v>
      </c>
      <c r="G109" s="95">
        <f>$G$8+($O$7*O109)</f>
        <v>43094</v>
      </c>
      <c r="H109" s="93">
        <f>$H$8+($O$7*O109)</f>
        <v>43094</v>
      </c>
      <c r="I109" s="92">
        <f t="shared" si="51"/>
        <v>43094</v>
      </c>
      <c r="J109" s="96">
        <f t="shared" si="52"/>
        <v>43103</v>
      </c>
      <c r="K109" s="92">
        <f t="shared" si="53"/>
        <v>43103</v>
      </c>
      <c r="L109" s="97">
        <f>$L$8</f>
        <v>9</v>
      </c>
      <c r="M109" s="98" t="str">
        <f>$M$8</f>
        <v>SITC</v>
      </c>
      <c r="N109" s="99" t="str">
        <f>$N$8</f>
        <v>-</v>
      </c>
      <c r="O109" s="87">
        <v>51</v>
      </c>
    </row>
    <row r="110" spans="1:15" s="3" customFormat="1" ht="18" customHeight="1">
      <c r="A110" s="51" t="s">
        <v>67</v>
      </c>
      <c r="B110" s="52" t="s">
        <v>201</v>
      </c>
      <c r="C110" s="113" t="str">
        <f>IF((ISBLANK($C$8)),"----",(($C$8)+($O$7*O110)))</f>
        <v>----</v>
      </c>
      <c r="D110" s="115" t="str">
        <f aca="true" t="shared" si="54" ref="D110:D115">C110</f>
        <v>----</v>
      </c>
      <c r="E110" s="26">
        <f>$E$9+($O$7*O110)</f>
        <v>43097</v>
      </c>
      <c r="F110" s="27">
        <f>E110</f>
        <v>43097</v>
      </c>
      <c r="G110" s="75">
        <f>$G$9+($O$7*O110)</f>
        <v>43098</v>
      </c>
      <c r="H110" s="26">
        <f>$H$9+($O$7*O110)</f>
        <v>43098</v>
      </c>
      <c r="I110" s="25">
        <f aca="true" t="shared" si="55" ref="I110:I115">H110</f>
        <v>43098</v>
      </c>
      <c r="J110" s="73">
        <f aca="true" t="shared" si="56" ref="J110:J115">H110+L110</f>
        <v>43107</v>
      </c>
      <c r="K110" s="25">
        <f aca="true" t="shared" si="57" ref="K110:K115">J110</f>
        <v>43107</v>
      </c>
      <c r="L110" s="33">
        <f>$L$9</f>
        <v>9</v>
      </c>
      <c r="M110" s="36" t="str">
        <f>$M$9</f>
        <v>NYK</v>
      </c>
      <c r="N110" s="126" t="s">
        <v>219</v>
      </c>
      <c r="O110" s="87">
        <v>52</v>
      </c>
    </row>
    <row r="111" spans="1:15" s="3" customFormat="1" ht="18" customHeight="1">
      <c r="A111" s="89" t="s">
        <v>167</v>
      </c>
      <c r="B111" s="90" t="s">
        <v>199</v>
      </c>
      <c r="C111" s="91" t="str">
        <f>IF((ISBLANK($C$8)),"----",(($C$8)+($O$7*O111)))</f>
        <v>----</v>
      </c>
      <c r="D111" s="92" t="str">
        <f t="shared" si="54"/>
        <v>----</v>
      </c>
      <c r="E111" s="93">
        <f>$E$8+($O$7*O111)</f>
        <v>43098</v>
      </c>
      <c r="F111" s="94">
        <f>E111</f>
        <v>43098</v>
      </c>
      <c r="G111" s="95">
        <f>$G$8+($O$7*O111)</f>
        <v>43101</v>
      </c>
      <c r="H111" s="93">
        <f>$H$8+($O$7*O111)</f>
        <v>43101</v>
      </c>
      <c r="I111" s="92">
        <f t="shared" si="55"/>
        <v>43101</v>
      </c>
      <c r="J111" s="96">
        <f t="shared" si="56"/>
        <v>43110</v>
      </c>
      <c r="K111" s="92">
        <f t="shared" si="57"/>
        <v>43110</v>
      </c>
      <c r="L111" s="97">
        <f>$L$8</f>
        <v>9</v>
      </c>
      <c r="M111" s="98" t="str">
        <f>$M$8</f>
        <v>SITC</v>
      </c>
      <c r="N111" s="99" t="str">
        <f>$N$8</f>
        <v>-</v>
      </c>
      <c r="O111" s="87">
        <v>52</v>
      </c>
    </row>
    <row r="112" spans="1:15" s="3" customFormat="1" ht="18" customHeight="1">
      <c r="A112" s="51" t="s">
        <v>42</v>
      </c>
      <c r="B112" s="52" t="s">
        <v>202</v>
      </c>
      <c r="C112" s="111">
        <v>43096</v>
      </c>
      <c r="D112" s="112">
        <f t="shared" si="54"/>
        <v>43096</v>
      </c>
      <c r="E112" s="26">
        <f>$E$9+($O$7*O112)</f>
        <v>43104</v>
      </c>
      <c r="F112" s="27">
        <f>E112</f>
        <v>43104</v>
      </c>
      <c r="G112" s="75">
        <f>$G$9+($O$7*O112)</f>
        <v>43105</v>
      </c>
      <c r="H112" s="26">
        <f>$H$9+($O$7*O112)</f>
        <v>43105</v>
      </c>
      <c r="I112" s="25">
        <f t="shared" si="55"/>
        <v>43105</v>
      </c>
      <c r="J112" s="73">
        <f t="shared" si="56"/>
        <v>43114</v>
      </c>
      <c r="K112" s="25">
        <f t="shared" si="57"/>
        <v>43114</v>
      </c>
      <c r="L112" s="33">
        <f>$L$9</f>
        <v>9</v>
      </c>
      <c r="M112" s="36" t="str">
        <f>$M$9</f>
        <v>NYK</v>
      </c>
      <c r="N112" s="126" t="s">
        <v>220</v>
      </c>
      <c r="O112" s="87">
        <v>53</v>
      </c>
    </row>
    <row r="113" spans="1:15" s="3" customFormat="1" ht="18" customHeight="1">
      <c r="A113" s="89" t="s">
        <v>209</v>
      </c>
      <c r="B113" s="90" t="s">
        <v>211</v>
      </c>
      <c r="C113" s="91" t="str">
        <f>IF((ISBLANK($C$8)),"----",(($C$8)+($O$7*O113)))</f>
        <v>----</v>
      </c>
      <c r="D113" s="92" t="str">
        <f t="shared" si="54"/>
        <v>----</v>
      </c>
      <c r="E113" s="93">
        <f>$E$8+($O$7*O113)</f>
        <v>43105</v>
      </c>
      <c r="F113" s="94">
        <f aca="true" t="shared" si="58" ref="F113:F125">E113</f>
        <v>43105</v>
      </c>
      <c r="G113" s="95">
        <f>$G$8+($O$7*O113)</f>
        <v>43108</v>
      </c>
      <c r="H113" s="93">
        <f>$H$8+($O$7*O113)</f>
        <v>43108</v>
      </c>
      <c r="I113" s="92">
        <f t="shared" si="55"/>
        <v>43108</v>
      </c>
      <c r="J113" s="96">
        <f t="shared" si="56"/>
        <v>43117</v>
      </c>
      <c r="K113" s="92">
        <f t="shared" si="57"/>
        <v>43117</v>
      </c>
      <c r="L113" s="97">
        <f>$L$8</f>
        <v>9</v>
      </c>
      <c r="M113" s="98" t="str">
        <f>$M$8</f>
        <v>SITC</v>
      </c>
      <c r="N113" s="99" t="str">
        <f>$N$8</f>
        <v>-</v>
      </c>
      <c r="O113" s="87">
        <v>53</v>
      </c>
    </row>
    <row r="114" spans="1:15" s="3" customFormat="1" ht="18" customHeight="1">
      <c r="A114" s="51" t="s">
        <v>142</v>
      </c>
      <c r="B114" s="52" t="s">
        <v>203</v>
      </c>
      <c r="C114" s="74">
        <f>IF((ISBLANK($C$9)),"----",(($C$9)+($O$7*O114)))</f>
        <v>43110</v>
      </c>
      <c r="D114" s="25">
        <f t="shared" si="54"/>
        <v>43110</v>
      </c>
      <c r="E114" s="26">
        <f>$E$9+($O$7*O114)</f>
        <v>43111</v>
      </c>
      <c r="F114" s="27">
        <f t="shared" si="58"/>
        <v>43111</v>
      </c>
      <c r="G114" s="75">
        <f>$G$9+($O$7*O114)</f>
        <v>43112</v>
      </c>
      <c r="H114" s="26">
        <f>$H$9+($O$7*O114)</f>
        <v>43112</v>
      </c>
      <c r="I114" s="25">
        <f t="shared" si="55"/>
        <v>43112</v>
      </c>
      <c r="J114" s="73">
        <f t="shared" si="56"/>
        <v>43121</v>
      </c>
      <c r="K114" s="25">
        <f t="shared" si="57"/>
        <v>43121</v>
      </c>
      <c r="L114" s="33">
        <f>$L$9</f>
        <v>9</v>
      </c>
      <c r="M114" s="36" t="str">
        <f>$M$9</f>
        <v>NYK</v>
      </c>
      <c r="N114" s="30" t="str">
        <f>$N$9</f>
        <v>危険品受託</v>
      </c>
      <c r="O114" s="87">
        <v>54</v>
      </c>
    </row>
    <row r="115" spans="1:15" s="3" customFormat="1" ht="18" customHeight="1">
      <c r="A115" s="89" t="s">
        <v>82</v>
      </c>
      <c r="B115" s="90" t="s">
        <v>212</v>
      </c>
      <c r="C115" s="91" t="str">
        <f>IF((ISBLANK($C$8)),"----",(($C$8)+($O$7*O115)))</f>
        <v>----</v>
      </c>
      <c r="D115" s="92" t="str">
        <f t="shared" si="54"/>
        <v>----</v>
      </c>
      <c r="E115" s="93">
        <f>$E$8+($O$7*O115)</f>
        <v>43112</v>
      </c>
      <c r="F115" s="94">
        <f t="shared" si="58"/>
        <v>43112</v>
      </c>
      <c r="G115" s="95">
        <f>$G$8+($O$7*O115)</f>
        <v>43115</v>
      </c>
      <c r="H115" s="93">
        <f>$H$8+($O$7*O115)</f>
        <v>43115</v>
      </c>
      <c r="I115" s="92">
        <f t="shared" si="55"/>
        <v>43115</v>
      </c>
      <c r="J115" s="96">
        <f t="shared" si="56"/>
        <v>43124</v>
      </c>
      <c r="K115" s="92">
        <f t="shared" si="57"/>
        <v>43124</v>
      </c>
      <c r="L115" s="97">
        <f>$L$8</f>
        <v>9</v>
      </c>
      <c r="M115" s="98" t="str">
        <f>$M$8</f>
        <v>SITC</v>
      </c>
      <c r="N115" s="99" t="str">
        <f>$N$8</f>
        <v>-</v>
      </c>
      <c r="O115" s="87">
        <v>54</v>
      </c>
    </row>
    <row r="116" spans="1:15" s="3" customFormat="1" ht="18" customHeight="1">
      <c r="A116" s="51" t="s">
        <v>67</v>
      </c>
      <c r="B116" s="52" t="s">
        <v>204</v>
      </c>
      <c r="C116" s="74">
        <f>IF((ISBLANK($C$9)),"----",(($C$9)+($O$7*O116)))</f>
        <v>43117</v>
      </c>
      <c r="D116" s="25">
        <f aca="true" t="shared" si="59" ref="D116:D121">C116</f>
        <v>43117</v>
      </c>
      <c r="E116" s="26">
        <f>$E$9+($O$7*O116)</f>
        <v>43118</v>
      </c>
      <c r="F116" s="27">
        <f t="shared" si="58"/>
        <v>43118</v>
      </c>
      <c r="G116" s="75">
        <f>$G$9+($O$7*O116)</f>
        <v>43119</v>
      </c>
      <c r="H116" s="26">
        <f>$H$9+($O$7*O116)</f>
        <v>43119</v>
      </c>
      <c r="I116" s="25">
        <f aca="true" t="shared" si="60" ref="I116:I121">H116</f>
        <v>43119</v>
      </c>
      <c r="J116" s="73">
        <f aca="true" t="shared" si="61" ref="J116:J121">H116+L116</f>
        <v>43128</v>
      </c>
      <c r="K116" s="25">
        <f aca="true" t="shared" si="62" ref="K116:K121">J116</f>
        <v>43128</v>
      </c>
      <c r="L116" s="33">
        <f>$L$9</f>
        <v>9</v>
      </c>
      <c r="M116" s="36" t="str">
        <f>$M$9</f>
        <v>NYK</v>
      </c>
      <c r="N116" s="30" t="str">
        <f>$N$9</f>
        <v>危険品受託</v>
      </c>
      <c r="O116" s="87">
        <v>55</v>
      </c>
    </row>
    <row r="117" spans="1:15" s="3" customFormat="1" ht="18" customHeight="1">
      <c r="A117" s="89" t="s">
        <v>98</v>
      </c>
      <c r="B117" s="90"/>
      <c r="C117" s="91" t="str">
        <f>IF((ISBLANK($C$8)),"----",(($C$8)+($O$7*O117)))</f>
        <v>----</v>
      </c>
      <c r="D117" s="92" t="str">
        <f t="shared" si="59"/>
        <v>----</v>
      </c>
      <c r="E117" s="93">
        <f>$E$8+($O$7*O117)</f>
        <v>43119</v>
      </c>
      <c r="F117" s="94">
        <f t="shared" si="58"/>
        <v>43119</v>
      </c>
      <c r="G117" s="95">
        <f>$G$8+($O$7*O117)</f>
        <v>43122</v>
      </c>
      <c r="H117" s="93">
        <f>$H$8+($O$7*O117)</f>
        <v>43122</v>
      </c>
      <c r="I117" s="92">
        <f t="shared" si="60"/>
        <v>43122</v>
      </c>
      <c r="J117" s="96">
        <f t="shared" si="61"/>
        <v>43131</v>
      </c>
      <c r="K117" s="92">
        <f t="shared" si="62"/>
        <v>43131</v>
      </c>
      <c r="L117" s="97">
        <f>$L$8</f>
        <v>9</v>
      </c>
      <c r="M117" s="98" t="str">
        <f>$M$8</f>
        <v>SITC</v>
      </c>
      <c r="N117" s="99" t="str">
        <f>$N$8</f>
        <v>-</v>
      </c>
      <c r="O117" s="87">
        <v>55</v>
      </c>
    </row>
    <row r="118" spans="1:15" s="3" customFormat="1" ht="18" customHeight="1">
      <c r="A118" s="51" t="s">
        <v>42</v>
      </c>
      <c r="B118" s="52" t="s">
        <v>205</v>
      </c>
      <c r="C118" s="74">
        <f>IF((ISBLANK($C$9)),"----",(($C$9)+($O$7*O118)))</f>
        <v>43124</v>
      </c>
      <c r="D118" s="25">
        <f t="shared" si="59"/>
        <v>43124</v>
      </c>
      <c r="E118" s="26">
        <f>$E$9+($O$7*O118)</f>
        <v>43125</v>
      </c>
      <c r="F118" s="27">
        <f t="shared" si="58"/>
        <v>43125</v>
      </c>
      <c r="G118" s="75">
        <f>$G$9+($O$7*O118)</f>
        <v>43126</v>
      </c>
      <c r="H118" s="26">
        <f>$H$9+($O$7*O118)</f>
        <v>43126</v>
      </c>
      <c r="I118" s="25">
        <f t="shared" si="60"/>
        <v>43126</v>
      </c>
      <c r="J118" s="73">
        <f t="shared" si="61"/>
        <v>43135</v>
      </c>
      <c r="K118" s="25">
        <f t="shared" si="62"/>
        <v>43135</v>
      </c>
      <c r="L118" s="33">
        <f>$L$9</f>
        <v>9</v>
      </c>
      <c r="M118" s="36" t="str">
        <f>$M$9</f>
        <v>NYK</v>
      </c>
      <c r="N118" s="30" t="str">
        <f>$N$9</f>
        <v>危険品受託</v>
      </c>
      <c r="O118" s="87">
        <v>56</v>
      </c>
    </row>
    <row r="119" spans="1:15" s="3" customFormat="1" ht="18" customHeight="1">
      <c r="A119" s="89" t="s">
        <v>98</v>
      </c>
      <c r="B119" s="90"/>
      <c r="C119" s="91" t="str">
        <f>IF((ISBLANK($C$8)),"----",(($C$8)+($O$7*O119)))</f>
        <v>----</v>
      </c>
      <c r="D119" s="92" t="str">
        <f t="shared" si="59"/>
        <v>----</v>
      </c>
      <c r="E119" s="93">
        <f>$E$8+($O$7*O119)</f>
        <v>43126</v>
      </c>
      <c r="F119" s="94">
        <f t="shared" si="58"/>
        <v>43126</v>
      </c>
      <c r="G119" s="95">
        <f>$G$8+($O$7*O119)</f>
        <v>43129</v>
      </c>
      <c r="H119" s="93">
        <f>$H$8+($O$7*O119)</f>
        <v>43129</v>
      </c>
      <c r="I119" s="92">
        <f t="shared" si="60"/>
        <v>43129</v>
      </c>
      <c r="J119" s="96">
        <f t="shared" si="61"/>
        <v>43138</v>
      </c>
      <c r="K119" s="92">
        <f t="shared" si="62"/>
        <v>43138</v>
      </c>
      <c r="L119" s="97">
        <f>$L$8</f>
        <v>9</v>
      </c>
      <c r="M119" s="98" t="str">
        <f>$M$8</f>
        <v>SITC</v>
      </c>
      <c r="N119" s="99" t="str">
        <f>$N$8</f>
        <v>-</v>
      </c>
      <c r="O119" s="87">
        <v>56</v>
      </c>
    </row>
    <row r="120" spans="1:15" s="3" customFormat="1" ht="18" customHeight="1">
      <c r="A120" s="51" t="s">
        <v>142</v>
      </c>
      <c r="B120" s="52" t="s">
        <v>206</v>
      </c>
      <c r="C120" s="74">
        <f>IF((ISBLANK($C$9)),"----",(($C$9)+($O$7*O120)))</f>
        <v>43131</v>
      </c>
      <c r="D120" s="25">
        <f t="shared" si="59"/>
        <v>43131</v>
      </c>
      <c r="E120" s="26">
        <f>$E$9+($O$7*O120)</f>
        <v>43132</v>
      </c>
      <c r="F120" s="27">
        <f t="shared" si="58"/>
        <v>43132</v>
      </c>
      <c r="G120" s="75">
        <f>$G$9+($O$7*O120)</f>
        <v>43133</v>
      </c>
      <c r="H120" s="26">
        <f>$H$9+($O$7*O120)</f>
        <v>43133</v>
      </c>
      <c r="I120" s="25">
        <f t="shared" si="60"/>
        <v>43133</v>
      </c>
      <c r="J120" s="73">
        <f t="shared" si="61"/>
        <v>43142</v>
      </c>
      <c r="K120" s="25">
        <f t="shared" si="62"/>
        <v>43142</v>
      </c>
      <c r="L120" s="33">
        <f>$L$9</f>
        <v>9</v>
      </c>
      <c r="M120" s="36" t="str">
        <f>$M$9</f>
        <v>NYK</v>
      </c>
      <c r="N120" s="30" t="str">
        <f>$N$9</f>
        <v>危険品受託</v>
      </c>
      <c r="O120" s="87">
        <v>57</v>
      </c>
    </row>
    <row r="121" spans="1:15" s="3" customFormat="1" ht="18" customHeight="1">
      <c r="A121" s="89" t="s">
        <v>98</v>
      </c>
      <c r="B121" s="90"/>
      <c r="C121" s="91" t="str">
        <f>IF((ISBLANK($C$8)),"----",(($C$8)+($O$7*O121)))</f>
        <v>----</v>
      </c>
      <c r="D121" s="92" t="str">
        <f t="shared" si="59"/>
        <v>----</v>
      </c>
      <c r="E121" s="93">
        <f>$E$8+($O$7*O121)</f>
        <v>43133</v>
      </c>
      <c r="F121" s="94">
        <f t="shared" si="58"/>
        <v>43133</v>
      </c>
      <c r="G121" s="95">
        <f>$G$8+($O$7*O121)</f>
        <v>43136</v>
      </c>
      <c r="H121" s="93">
        <f>$H$8+($O$7*O121)</f>
        <v>43136</v>
      </c>
      <c r="I121" s="92">
        <f t="shared" si="60"/>
        <v>43136</v>
      </c>
      <c r="J121" s="96">
        <f t="shared" si="61"/>
        <v>43145</v>
      </c>
      <c r="K121" s="92">
        <f t="shared" si="62"/>
        <v>43145</v>
      </c>
      <c r="L121" s="97">
        <f>$L$8</f>
        <v>9</v>
      </c>
      <c r="M121" s="98" t="str">
        <f>$M$8</f>
        <v>SITC</v>
      </c>
      <c r="N121" s="99" t="str">
        <f>$N$8</f>
        <v>-</v>
      </c>
      <c r="O121" s="87">
        <v>57</v>
      </c>
    </row>
    <row r="122" spans="1:15" s="3" customFormat="1" ht="18" customHeight="1">
      <c r="A122" s="51" t="s">
        <v>67</v>
      </c>
      <c r="B122" s="52" t="s">
        <v>207</v>
      </c>
      <c r="C122" s="74">
        <f>IF((ISBLANK($C$9)),"----",(($C$9)+($O$7*O122)))</f>
        <v>43138</v>
      </c>
      <c r="D122" s="25">
        <f>C122</f>
        <v>43138</v>
      </c>
      <c r="E122" s="26">
        <f>$E$9+($O$7*O122)</f>
        <v>43139</v>
      </c>
      <c r="F122" s="27">
        <f t="shared" si="58"/>
        <v>43139</v>
      </c>
      <c r="G122" s="75">
        <f>$G$9+($O$7*O122)</f>
        <v>43140</v>
      </c>
      <c r="H122" s="26">
        <f>$H$9+($O$7*O122)</f>
        <v>43140</v>
      </c>
      <c r="I122" s="25">
        <f>H122</f>
        <v>43140</v>
      </c>
      <c r="J122" s="73">
        <f>H122+L122</f>
        <v>43149</v>
      </c>
      <c r="K122" s="25">
        <f>J122</f>
        <v>43149</v>
      </c>
      <c r="L122" s="33">
        <f>$L$9</f>
        <v>9</v>
      </c>
      <c r="M122" s="36" t="str">
        <f>$M$9</f>
        <v>NYK</v>
      </c>
      <c r="N122" s="30" t="str">
        <f>$N$9</f>
        <v>危険品受託</v>
      </c>
      <c r="O122" s="87">
        <v>58</v>
      </c>
    </row>
    <row r="123" spans="1:15" s="3" customFormat="1" ht="18" customHeight="1">
      <c r="A123" s="89" t="s">
        <v>98</v>
      </c>
      <c r="B123" s="90"/>
      <c r="C123" s="91" t="str">
        <f>IF((ISBLANK($C$8)),"----",(($C$8)+($O$7*O123)))</f>
        <v>----</v>
      </c>
      <c r="D123" s="92" t="str">
        <f>C123</f>
        <v>----</v>
      </c>
      <c r="E123" s="93">
        <f>$E$8+($O$7*O123)</f>
        <v>43140</v>
      </c>
      <c r="F123" s="94">
        <f t="shared" si="58"/>
        <v>43140</v>
      </c>
      <c r="G123" s="95">
        <f>$G$8+($O$7*O123)</f>
        <v>43143</v>
      </c>
      <c r="H123" s="93">
        <f>$H$8+($O$7*O123)</f>
        <v>43143</v>
      </c>
      <c r="I123" s="92">
        <f>H123</f>
        <v>43143</v>
      </c>
      <c r="J123" s="96">
        <f>H123+L123</f>
        <v>43152</v>
      </c>
      <c r="K123" s="92">
        <f>J123</f>
        <v>43152</v>
      </c>
      <c r="L123" s="97">
        <f>$L$8</f>
        <v>9</v>
      </c>
      <c r="M123" s="98" t="str">
        <f>$M$8</f>
        <v>SITC</v>
      </c>
      <c r="N123" s="99" t="str">
        <f>$N$8</f>
        <v>-</v>
      </c>
      <c r="O123" s="87">
        <v>58</v>
      </c>
    </row>
    <row r="124" spans="1:15" s="3" customFormat="1" ht="18" customHeight="1">
      <c r="A124" s="51" t="s">
        <v>42</v>
      </c>
      <c r="B124" s="52" t="s">
        <v>208</v>
      </c>
      <c r="C124" s="74">
        <f>IF((ISBLANK($C$9)),"----",(($C$9)+($O$7*O124)))</f>
        <v>43145</v>
      </c>
      <c r="D124" s="25">
        <f>C124</f>
        <v>43145</v>
      </c>
      <c r="E124" s="26">
        <f>$E$9+($O$7*O124)</f>
        <v>43146</v>
      </c>
      <c r="F124" s="27">
        <f t="shared" si="58"/>
        <v>43146</v>
      </c>
      <c r="G124" s="75">
        <f>$G$9+($O$7*O124)</f>
        <v>43147</v>
      </c>
      <c r="H124" s="26">
        <f>$H$9+($O$7*O124)</f>
        <v>43147</v>
      </c>
      <c r="I124" s="25">
        <f>H124</f>
        <v>43147</v>
      </c>
      <c r="J124" s="73">
        <f>H124+L124</f>
        <v>43156</v>
      </c>
      <c r="K124" s="25">
        <f>J124</f>
        <v>43156</v>
      </c>
      <c r="L124" s="33">
        <f>$L$9</f>
        <v>9</v>
      </c>
      <c r="M124" s="36" t="str">
        <f>$M$9</f>
        <v>NYK</v>
      </c>
      <c r="N124" s="30" t="str">
        <f>$N$9</f>
        <v>危険品受託</v>
      </c>
      <c r="O124" s="87">
        <v>59</v>
      </c>
    </row>
    <row r="125" spans="1:15" s="3" customFormat="1" ht="18" customHeight="1">
      <c r="A125" s="89" t="s">
        <v>98</v>
      </c>
      <c r="B125" s="90"/>
      <c r="C125" s="91" t="str">
        <f>IF((ISBLANK($C$8)),"----",(($C$8)+($O$7*O125)))</f>
        <v>----</v>
      </c>
      <c r="D125" s="92" t="str">
        <f>C125</f>
        <v>----</v>
      </c>
      <c r="E125" s="93">
        <f>$E$8+($O$7*O125)</f>
        <v>43147</v>
      </c>
      <c r="F125" s="94">
        <f t="shared" si="58"/>
        <v>43147</v>
      </c>
      <c r="G125" s="95">
        <f>$G$8+($O$7*O125)</f>
        <v>43150</v>
      </c>
      <c r="H125" s="93">
        <f>$H$8+($O$7*O125)</f>
        <v>43150</v>
      </c>
      <c r="I125" s="92">
        <f>H125</f>
        <v>43150</v>
      </c>
      <c r="J125" s="96">
        <f>H125+L125</f>
        <v>43159</v>
      </c>
      <c r="K125" s="92">
        <f>J125</f>
        <v>43159</v>
      </c>
      <c r="L125" s="97">
        <f>$L$8</f>
        <v>9</v>
      </c>
      <c r="M125" s="98" t="str">
        <f>$M$8</f>
        <v>SITC</v>
      </c>
      <c r="N125" s="99" t="str">
        <f>$N$8</f>
        <v>-</v>
      </c>
      <c r="O125" s="87">
        <v>59</v>
      </c>
    </row>
    <row r="126" spans="1:15" s="3" customFormat="1" ht="18" customHeight="1">
      <c r="A126" s="117"/>
      <c r="B126" s="118"/>
      <c r="C126" s="119"/>
      <c r="D126" s="120"/>
      <c r="E126" s="119"/>
      <c r="F126" s="120"/>
      <c r="G126" s="121"/>
      <c r="H126" s="119"/>
      <c r="I126" s="122"/>
      <c r="J126" s="119"/>
      <c r="K126" s="120"/>
      <c r="L126" s="123"/>
      <c r="M126" s="124"/>
      <c r="N126" s="125"/>
      <c r="O126" s="4"/>
    </row>
    <row r="127" spans="1:15" s="3" customFormat="1" ht="17.25" customHeight="1">
      <c r="A127" s="64" t="s">
        <v>214</v>
      </c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4"/>
    </row>
    <row r="128" spans="1:15" s="3" customFormat="1" ht="17.25" customHeight="1">
      <c r="A128" s="128" t="s">
        <v>215</v>
      </c>
      <c r="B128" s="128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4"/>
    </row>
    <row r="129" spans="1:15" s="3" customFormat="1" ht="17.25" customHeight="1">
      <c r="A129" s="128" t="s">
        <v>216</v>
      </c>
      <c r="B129" s="128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4"/>
    </row>
    <row r="130" spans="1:15" s="3" customFormat="1" ht="17.25" customHeight="1">
      <c r="A130" s="128" t="s">
        <v>217</v>
      </c>
      <c r="B130" s="128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4"/>
    </row>
    <row r="131" spans="1:15" s="3" customFormat="1" ht="17.25" customHeight="1">
      <c r="A131" s="128" t="s">
        <v>218</v>
      </c>
      <c r="B131" s="128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4"/>
    </row>
    <row r="132" spans="1:15" s="24" customFormat="1" ht="17.25" customHeight="1">
      <c r="A132" s="102" t="s">
        <v>83</v>
      </c>
      <c r="B132" s="102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4"/>
    </row>
    <row r="133" spans="1:15" s="24" customFormat="1" ht="17.25" customHeight="1">
      <c r="A133" s="114" t="s">
        <v>213</v>
      </c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9"/>
      <c r="M133" s="28"/>
      <c r="N133" s="28"/>
      <c r="O133" s="1"/>
    </row>
    <row r="134" spans="1:15" s="24" customFormat="1" ht="17.25" customHeight="1">
      <c r="A134" s="64" t="s">
        <v>13</v>
      </c>
      <c r="B134" s="18"/>
      <c r="C134" s="54"/>
      <c r="D134" s="55"/>
      <c r="E134" s="56"/>
      <c r="F134" s="55"/>
      <c r="G134" s="57"/>
      <c r="H134" s="58"/>
      <c r="I134" s="101"/>
      <c r="J134" s="101"/>
      <c r="K134" s="101"/>
      <c r="L134" s="101"/>
      <c r="M134" s="55"/>
      <c r="N134" s="59"/>
      <c r="O134" s="4"/>
    </row>
    <row r="135" spans="1:15" ht="17.25" customHeight="1">
      <c r="A135" s="28" t="s">
        <v>14</v>
      </c>
      <c r="B135" s="60"/>
      <c r="C135" s="60"/>
      <c r="D135" s="29"/>
      <c r="E135" s="29"/>
      <c r="F135" s="29"/>
      <c r="G135" s="61"/>
      <c r="H135" s="62"/>
      <c r="I135" s="29"/>
      <c r="J135" s="29"/>
      <c r="K135" s="29"/>
      <c r="L135" s="29"/>
      <c r="M135" s="29"/>
      <c r="N135" s="63"/>
      <c r="O135" s="24"/>
    </row>
    <row r="136" spans="1:15" ht="15" customHeight="1">
      <c r="A136" s="28" t="s">
        <v>0</v>
      </c>
      <c r="B136" s="60"/>
      <c r="C136" s="28"/>
      <c r="D136" s="24"/>
      <c r="E136" s="29"/>
      <c r="F136" s="28" t="s">
        <v>15</v>
      </c>
      <c r="G136" s="24"/>
      <c r="H136" s="62"/>
      <c r="I136" s="29"/>
      <c r="J136" s="29"/>
      <c r="K136" s="29"/>
      <c r="L136" s="29"/>
      <c r="M136" s="29"/>
      <c r="N136" s="63"/>
      <c r="O136" s="24"/>
    </row>
    <row r="137" spans="1:15" s="23" customFormat="1" ht="17.25" customHeight="1">
      <c r="A137" s="64" t="s">
        <v>17</v>
      </c>
      <c r="B137" s="69"/>
      <c r="C137" s="65"/>
      <c r="D137" s="66"/>
      <c r="E137" s="66"/>
      <c r="F137" s="70"/>
      <c r="G137" s="71"/>
      <c r="H137" s="72"/>
      <c r="I137" s="70"/>
      <c r="J137" s="70"/>
      <c r="K137" s="70"/>
      <c r="L137" s="70"/>
      <c r="M137" s="70"/>
      <c r="N137" s="70"/>
      <c r="O137" s="1"/>
    </row>
    <row r="138" spans="1:14" ht="18.75" customHeight="1">
      <c r="A138" s="29" t="s">
        <v>177</v>
      </c>
      <c r="B138" s="29"/>
      <c r="C138" s="29"/>
      <c r="D138" s="23"/>
      <c r="E138" s="28"/>
      <c r="F138" s="28"/>
      <c r="G138" s="67"/>
      <c r="H138" s="100"/>
      <c r="I138" s="28"/>
      <c r="J138" s="68"/>
      <c r="K138" s="28"/>
      <c r="L138" s="28"/>
      <c r="M138" s="28"/>
      <c r="N138" s="28"/>
    </row>
    <row r="139" spans="1:15" ht="18.75" customHeight="1">
      <c r="A139" s="28" t="s">
        <v>16</v>
      </c>
      <c r="B139" s="8"/>
      <c r="C139" s="29"/>
      <c r="F139" s="28" t="s">
        <v>62</v>
      </c>
      <c r="O139" s="23"/>
    </row>
    <row r="140" spans="1:3" ht="16.5" customHeight="1">
      <c r="A140" s="2"/>
      <c r="B140" s="8"/>
      <c r="C140" s="8"/>
    </row>
    <row r="141" ht="15">
      <c r="A141" s="19"/>
    </row>
    <row r="143" ht="15">
      <c r="A143" s="5" t="s">
        <v>21</v>
      </c>
    </row>
    <row r="144" ht="15">
      <c r="A144" s="5" t="s">
        <v>30</v>
      </c>
    </row>
    <row r="145" ht="15">
      <c r="A145" s="5" t="s">
        <v>29</v>
      </c>
    </row>
    <row r="146" ht="15">
      <c r="A146" s="5" t="s">
        <v>209</v>
      </c>
    </row>
    <row r="147" ht="15">
      <c r="A147" s="5" t="s">
        <v>158</v>
      </c>
    </row>
    <row r="148" ht="15">
      <c r="A148" s="5" t="s">
        <v>63</v>
      </c>
    </row>
    <row r="149" ht="15">
      <c r="A149" s="5" t="s">
        <v>51</v>
      </c>
    </row>
    <row r="150" ht="15">
      <c r="A150" s="5" t="s">
        <v>181</v>
      </c>
    </row>
    <row r="151" ht="15">
      <c r="A151" s="5" t="s">
        <v>54</v>
      </c>
    </row>
    <row r="152" ht="15">
      <c r="A152" s="5" t="s">
        <v>20</v>
      </c>
    </row>
    <row r="153" ht="15">
      <c r="A153" s="5" t="s">
        <v>23</v>
      </c>
    </row>
    <row r="154" ht="15">
      <c r="A154" s="5" t="s">
        <v>65</v>
      </c>
    </row>
    <row r="155" spans="1:17" s="5" customFormat="1" ht="15">
      <c r="A155" s="5" t="s">
        <v>56</v>
      </c>
      <c r="G155" s="6"/>
      <c r="H155" s="7"/>
      <c r="O155" s="1"/>
      <c r="P155" s="1"/>
      <c r="Q155" s="1"/>
    </row>
    <row r="156" spans="1:17" s="5" customFormat="1" ht="13.5" customHeight="1">
      <c r="A156" s="5" t="s">
        <v>44</v>
      </c>
      <c r="G156" s="6"/>
      <c r="H156" s="7"/>
      <c r="O156" s="1"/>
      <c r="P156" s="1"/>
      <c r="Q156" s="1"/>
    </row>
    <row r="157" spans="1:17" s="5" customFormat="1" ht="15">
      <c r="A157" s="5" t="s">
        <v>19</v>
      </c>
      <c r="G157" s="6"/>
      <c r="H157" s="7"/>
      <c r="O157" s="1"/>
      <c r="P157" s="1"/>
      <c r="Q157" s="1"/>
    </row>
    <row r="158" spans="1:17" s="5" customFormat="1" ht="15" customHeight="1">
      <c r="A158" s="5" t="s">
        <v>28</v>
      </c>
      <c r="G158" s="6"/>
      <c r="H158" s="7"/>
      <c r="O158" s="1"/>
      <c r="P158" s="1"/>
      <c r="Q158" s="1"/>
    </row>
    <row r="159" spans="1:17" s="5" customFormat="1" ht="15">
      <c r="A159" s="5" t="s">
        <v>26</v>
      </c>
      <c r="G159" s="6"/>
      <c r="H159" s="7"/>
      <c r="O159" s="1"/>
      <c r="P159" s="1"/>
      <c r="Q159" s="1"/>
    </row>
    <row r="160" spans="1:17" s="5" customFormat="1" ht="15">
      <c r="A160" s="5" t="s">
        <v>41</v>
      </c>
      <c r="G160" s="6"/>
      <c r="H160" s="7"/>
      <c r="O160" s="1"/>
      <c r="P160" s="1"/>
      <c r="Q160" s="1"/>
    </row>
    <row r="161" spans="1:17" s="5" customFormat="1" ht="15">
      <c r="A161" s="5" t="s">
        <v>108</v>
      </c>
      <c r="G161" s="6"/>
      <c r="H161" s="7"/>
      <c r="O161" s="1"/>
      <c r="P161" s="1"/>
      <c r="Q161" s="1"/>
    </row>
    <row r="162" spans="1:17" s="5" customFormat="1" ht="15" customHeight="1">
      <c r="A162" s="5" t="s">
        <v>53</v>
      </c>
      <c r="G162" s="6"/>
      <c r="H162" s="7"/>
      <c r="O162" s="1"/>
      <c r="P162" s="1"/>
      <c r="Q162" s="1"/>
    </row>
    <row r="163" spans="1:17" s="5" customFormat="1" ht="15" customHeight="1">
      <c r="A163" s="5" t="s">
        <v>37</v>
      </c>
      <c r="G163" s="6"/>
      <c r="H163" s="7"/>
      <c r="O163" s="1"/>
      <c r="P163" s="1"/>
      <c r="Q163" s="1"/>
    </row>
    <row r="164" spans="1:17" s="5" customFormat="1" ht="15" customHeight="1">
      <c r="A164" s="5" t="s">
        <v>59</v>
      </c>
      <c r="G164" s="6"/>
      <c r="H164" s="7"/>
      <c r="O164" s="1"/>
      <c r="P164" s="1"/>
      <c r="Q164" s="1"/>
    </row>
    <row r="165" spans="1:17" s="5" customFormat="1" ht="15">
      <c r="A165" s="5" t="s">
        <v>38</v>
      </c>
      <c r="G165" s="6"/>
      <c r="H165" s="7"/>
      <c r="O165" s="1"/>
      <c r="P165" s="1"/>
      <c r="Q165" s="1"/>
    </row>
    <row r="166" spans="1:17" s="5" customFormat="1" ht="15" customHeight="1">
      <c r="A166" s="5" t="s">
        <v>39</v>
      </c>
      <c r="G166" s="6"/>
      <c r="H166" s="7"/>
      <c r="O166" s="1"/>
      <c r="P166" s="1"/>
      <c r="Q166" s="1"/>
    </row>
    <row r="167" spans="1:17" s="5" customFormat="1" ht="15" customHeight="1">
      <c r="A167" s="5" t="s">
        <v>69</v>
      </c>
      <c r="G167" s="6"/>
      <c r="H167" s="7"/>
      <c r="O167" s="1"/>
      <c r="P167" s="1"/>
      <c r="Q167" s="1"/>
    </row>
    <row r="168" spans="1:17" s="5" customFormat="1" ht="15" customHeight="1">
      <c r="A168" s="5" t="s">
        <v>74</v>
      </c>
      <c r="G168" s="6"/>
      <c r="H168" s="7"/>
      <c r="O168" s="1"/>
      <c r="P168" s="1"/>
      <c r="Q168" s="1"/>
    </row>
    <row r="169" spans="1:17" s="5" customFormat="1" ht="15" customHeight="1">
      <c r="A169" s="5" t="s">
        <v>24</v>
      </c>
      <c r="G169" s="6"/>
      <c r="H169" s="7"/>
      <c r="O169" s="1"/>
      <c r="P169" s="1"/>
      <c r="Q169" s="1"/>
    </row>
    <row r="170" spans="1:17" s="5" customFormat="1" ht="15" customHeight="1">
      <c r="A170" s="5" t="s">
        <v>79</v>
      </c>
      <c r="G170" s="6"/>
      <c r="H170" s="7"/>
      <c r="O170" s="1"/>
      <c r="P170" s="1"/>
      <c r="Q170" s="1"/>
    </row>
    <row r="171" spans="1:17" s="5" customFormat="1" ht="15" customHeight="1">
      <c r="A171" s="5" t="s">
        <v>78</v>
      </c>
      <c r="G171" s="6"/>
      <c r="H171" s="7"/>
      <c r="O171" s="1"/>
      <c r="P171" s="1"/>
      <c r="Q171" s="1"/>
    </row>
    <row r="172" spans="1:17" s="5" customFormat="1" ht="15">
      <c r="A172" s="5" t="s">
        <v>40</v>
      </c>
      <c r="G172" s="6"/>
      <c r="H172" s="7"/>
      <c r="O172" s="1"/>
      <c r="P172" s="1"/>
      <c r="Q172" s="1"/>
    </row>
    <row r="173" spans="1:17" s="5" customFormat="1" ht="15">
      <c r="A173" s="5" t="s">
        <v>68</v>
      </c>
      <c r="G173" s="6"/>
      <c r="H173" s="7"/>
      <c r="O173" s="1"/>
      <c r="P173" s="1"/>
      <c r="Q173" s="1"/>
    </row>
    <row r="174" spans="1:17" s="5" customFormat="1" ht="15">
      <c r="A174" s="5" t="s">
        <v>57</v>
      </c>
      <c r="G174" s="6"/>
      <c r="H174" s="7"/>
      <c r="O174" s="1"/>
      <c r="P174" s="1"/>
      <c r="Q174" s="1"/>
    </row>
    <row r="175" spans="1:17" s="5" customFormat="1" ht="15">
      <c r="A175" s="5" t="s">
        <v>45</v>
      </c>
      <c r="G175" s="6"/>
      <c r="H175" s="7"/>
      <c r="O175" s="1"/>
      <c r="P175" s="1"/>
      <c r="Q175" s="1"/>
    </row>
    <row r="176" spans="1:17" s="5" customFormat="1" ht="15">
      <c r="A176" s="5" t="s">
        <v>27</v>
      </c>
      <c r="G176" s="6"/>
      <c r="H176" s="7"/>
      <c r="O176" s="1"/>
      <c r="P176" s="1"/>
      <c r="Q176" s="1"/>
    </row>
    <row r="177" spans="1:17" s="5" customFormat="1" ht="15">
      <c r="A177" s="5" t="s">
        <v>55</v>
      </c>
      <c r="G177" s="6"/>
      <c r="H177" s="7"/>
      <c r="O177" s="1"/>
      <c r="P177" s="1"/>
      <c r="Q177" s="1"/>
    </row>
    <row r="178" spans="1:17" s="5" customFormat="1" ht="15">
      <c r="A178" s="5" t="s">
        <v>194</v>
      </c>
      <c r="G178" s="6"/>
      <c r="H178" s="7"/>
      <c r="O178" s="1"/>
      <c r="P178" s="1"/>
      <c r="Q178" s="1"/>
    </row>
    <row r="179" spans="1:17" s="5" customFormat="1" ht="15">
      <c r="A179" s="5" t="s">
        <v>71</v>
      </c>
      <c r="G179" s="6"/>
      <c r="H179" s="7"/>
      <c r="O179" s="1"/>
      <c r="P179" s="1"/>
      <c r="Q179" s="1"/>
    </row>
    <row r="180" spans="1:17" s="5" customFormat="1" ht="15">
      <c r="A180" s="5" t="s">
        <v>72</v>
      </c>
      <c r="G180" s="6"/>
      <c r="H180" s="7"/>
      <c r="O180" s="1"/>
      <c r="P180" s="1"/>
      <c r="Q180" s="1"/>
    </row>
    <row r="181" spans="1:17" s="5" customFormat="1" ht="15">
      <c r="A181" s="5" t="s">
        <v>64</v>
      </c>
      <c r="G181" s="6"/>
      <c r="H181" s="7"/>
      <c r="O181" s="1"/>
      <c r="P181" s="1"/>
      <c r="Q181" s="1"/>
    </row>
    <row r="182" spans="1:17" s="5" customFormat="1" ht="15">
      <c r="A182" s="5" t="s">
        <v>60</v>
      </c>
      <c r="G182" s="6"/>
      <c r="H182" s="7"/>
      <c r="O182" s="1"/>
      <c r="P182" s="1"/>
      <c r="Q182" s="1"/>
    </row>
    <row r="183" spans="1:17" s="5" customFormat="1" ht="15">
      <c r="A183" s="5" t="s">
        <v>50</v>
      </c>
      <c r="G183" s="6"/>
      <c r="H183" s="7"/>
      <c r="O183" s="1"/>
      <c r="P183" s="1"/>
      <c r="Q183" s="1"/>
    </row>
    <row r="184" spans="1:17" s="5" customFormat="1" ht="15">
      <c r="A184" s="5" t="s">
        <v>58</v>
      </c>
      <c r="G184" s="6"/>
      <c r="H184" s="7"/>
      <c r="O184" s="1"/>
      <c r="P184" s="1"/>
      <c r="Q184" s="1"/>
    </row>
    <row r="185" spans="1:17" s="5" customFormat="1" ht="15">
      <c r="A185" s="5" t="s">
        <v>73</v>
      </c>
      <c r="G185" s="6"/>
      <c r="H185" s="7"/>
      <c r="O185" s="1"/>
      <c r="P185" s="1"/>
      <c r="Q185" s="1"/>
    </row>
    <row r="186" spans="1:17" s="5" customFormat="1" ht="15">
      <c r="A186" s="5" t="s">
        <v>82</v>
      </c>
      <c r="G186" s="6"/>
      <c r="H186" s="7"/>
      <c r="O186" s="1"/>
      <c r="P186" s="1"/>
      <c r="Q186" s="1"/>
    </row>
    <row r="187" spans="1:17" s="5" customFormat="1" ht="15">
      <c r="A187" s="5" t="s">
        <v>106</v>
      </c>
      <c r="G187" s="6"/>
      <c r="H187" s="7"/>
      <c r="O187" s="1"/>
      <c r="P187" s="1"/>
      <c r="Q187" s="1"/>
    </row>
    <row r="188" spans="1:17" s="5" customFormat="1" ht="15" customHeight="1">
      <c r="A188" s="5" t="s">
        <v>46</v>
      </c>
      <c r="G188" s="6"/>
      <c r="H188" s="7"/>
      <c r="O188" s="1"/>
      <c r="P188" s="1"/>
      <c r="Q188" s="1"/>
    </row>
    <row r="189" spans="1:17" s="5" customFormat="1" ht="15" customHeight="1">
      <c r="A189" s="5" t="s">
        <v>22</v>
      </c>
      <c r="G189" s="6"/>
      <c r="H189" s="7"/>
      <c r="O189" s="1"/>
      <c r="P189" s="1"/>
      <c r="Q189" s="1"/>
    </row>
    <row r="190" spans="1:17" s="5" customFormat="1" ht="15" customHeight="1">
      <c r="A190" s="5" t="s">
        <v>48</v>
      </c>
      <c r="G190" s="6"/>
      <c r="H190" s="7"/>
      <c r="O190" s="1"/>
      <c r="P190" s="1"/>
      <c r="Q190" s="1"/>
    </row>
    <row r="191" spans="1:17" s="5" customFormat="1" ht="15">
      <c r="A191" s="5" t="s">
        <v>42</v>
      </c>
      <c r="G191" s="6"/>
      <c r="H191" s="7"/>
      <c r="O191" s="1"/>
      <c r="P191" s="1"/>
      <c r="Q191" s="1"/>
    </row>
    <row r="192" spans="1:17" s="5" customFormat="1" ht="15">
      <c r="A192" s="5" t="s">
        <v>67</v>
      </c>
      <c r="G192" s="6"/>
      <c r="H192" s="7"/>
      <c r="O192" s="1"/>
      <c r="P192" s="1"/>
      <c r="Q192" s="1"/>
    </row>
    <row r="193" spans="1:17" s="5" customFormat="1" ht="15">
      <c r="A193" s="5" t="s">
        <v>121</v>
      </c>
      <c r="G193" s="6"/>
      <c r="H193" s="7"/>
      <c r="O193" s="1"/>
      <c r="P193" s="1"/>
      <c r="Q193" s="1"/>
    </row>
    <row r="194" spans="1:17" s="5" customFormat="1" ht="15">
      <c r="A194" s="5" t="s">
        <v>80</v>
      </c>
      <c r="G194" s="6"/>
      <c r="H194" s="7"/>
      <c r="O194" s="1"/>
      <c r="P194" s="1"/>
      <c r="Q194" s="1"/>
    </row>
    <row r="195" spans="1:17" s="5" customFormat="1" ht="15">
      <c r="A195" s="5" t="s">
        <v>25</v>
      </c>
      <c r="G195" s="6"/>
      <c r="H195" s="7"/>
      <c r="O195" s="1"/>
      <c r="P195" s="1"/>
      <c r="Q195" s="1"/>
    </row>
    <row r="196" spans="1:17" s="5" customFormat="1" ht="15">
      <c r="A196" s="5" t="s">
        <v>61</v>
      </c>
      <c r="G196" s="6"/>
      <c r="H196" s="7"/>
      <c r="O196" s="1"/>
      <c r="P196" s="1"/>
      <c r="Q196" s="1"/>
    </row>
    <row r="197" spans="1:17" s="5" customFormat="1" ht="15">
      <c r="A197" s="5" t="s">
        <v>66</v>
      </c>
      <c r="G197" s="6"/>
      <c r="H197" s="7"/>
      <c r="O197" s="1"/>
      <c r="P197" s="1"/>
      <c r="Q197" s="1"/>
    </row>
    <row r="198" spans="1:17" s="5" customFormat="1" ht="15" customHeight="1">
      <c r="A198" s="5" t="s">
        <v>52</v>
      </c>
      <c r="G198" s="6"/>
      <c r="H198" s="7"/>
      <c r="O198" s="1"/>
      <c r="P198" s="1"/>
      <c r="Q198" s="1"/>
    </row>
    <row r="199" spans="1:17" s="5" customFormat="1" ht="15" customHeight="1">
      <c r="A199" s="5" t="s">
        <v>47</v>
      </c>
      <c r="G199" s="6"/>
      <c r="H199" s="7"/>
      <c r="O199" s="1"/>
      <c r="P199" s="1"/>
      <c r="Q199" s="1"/>
    </row>
    <row r="200" spans="1:17" s="5" customFormat="1" ht="15" customHeight="1">
      <c r="A200" s="5" t="s">
        <v>70</v>
      </c>
      <c r="G200" s="6"/>
      <c r="H200" s="7"/>
      <c r="O200" s="1"/>
      <c r="P200" s="1"/>
      <c r="Q200" s="1"/>
    </row>
  </sheetData>
  <sheetProtection/>
  <mergeCells count="11">
    <mergeCell ref="G7:I7"/>
    <mergeCell ref="J7:K7"/>
    <mergeCell ref="A128:N128"/>
    <mergeCell ref="A129:N129"/>
    <mergeCell ref="A130:N130"/>
    <mergeCell ref="A131:N131"/>
    <mergeCell ref="A1:N1"/>
    <mergeCell ref="A2:N2"/>
    <mergeCell ref="A3:N3"/>
    <mergeCell ref="C7:D7"/>
    <mergeCell ref="E7:F7"/>
  </mergeCells>
  <dataValidations count="1">
    <dataValidation type="list" allowBlank="1" showInputMessage="1" showErrorMessage="1" sqref="A10:A131">
      <formula1>$A$143:$A$200</formula1>
    </dataValidation>
  </dataValidations>
  <printOptions horizontalCentered="1"/>
  <pageMargins left="0.3937007874015748" right="0.1968503937007874" top="0.3937007874015748" bottom="0.1968503937007874" header="0.5118110236220472" footer="0.5118110236220472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濃飛倉庫運輸株式会社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田中豊泰</dc:creator>
  <cp:keywords/>
  <dc:description/>
  <cp:lastModifiedBy>NOHHI</cp:lastModifiedBy>
  <cp:lastPrinted>2017-11-22T07:54:14Z</cp:lastPrinted>
  <dcterms:created xsi:type="dcterms:W3CDTF">2001-05-09T00:54:03Z</dcterms:created>
  <dcterms:modified xsi:type="dcterms:W3CDTF">2017-12-19T07:41:33Z</dcterms:modified>
  <cp:category/>
  <cp:version/>
  <cp:contentType/>
  <cp:contentStatus/>
</cp:coreProperties>
</file>