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ji\OneDrive\デスクトップ\"/>
    </mc:Choice>
  </mc:AlternateContent>
  <xr:revisionPtr revIDLastSave="0" documentId="8_{D4FF1978-6C99-45E5-B946-CA948DB60830}" xr6:coauthVersionLast="40" xr6:coauthVersionMax="40" xr10:uidLastSave="{00000000-0000-0000-0000-000000000000}"/>
  <bookViews>
    <workbookView xWindow="-110" yWindow="-110" windowWidth="19420" windowHeight="10420" xr2:uid="{00000000-000D-0000-FFFF-FFFF00000000}"/>
    <workbookView xWindow="-110" yWindow="-110" windowWidth="19420" windowHeight="10420" activeTab="2" xr2:uid="{019B9D80-05ED-4CFF-BA2E-2BDD631A9F20}"/>
  </bookViews>
  <sheets>
    <sheet name="JAKARTA" sheetId="3" r:id="rId1"/>
    <sheet name="SEMARANG" sheetId="1" r:id="rId2"/>
    <sheet name="SURABAYA" sheetId="4" r:id="rId3"/>
  </sheets>
  <definedNames>
    <definedName name="_xlnm._FilterDatabase" localSheetId="0" hidden="1">JAKARTA!$A$6:$AJ$56</definedName>
    <definedName name="_xlnm._FilterDatabase" localSheetId="1" hidden="1">SEMARANG!$A$1:$AP$86</definedName>
    <definedName name="_xlnm._FilterDatabase" localSheetId="2" hidden="1">SURABAYA!$A$6:$AY$86</definedName>
    <definedName name="A" localSheetId="0">#REF!</definedName>
    <definedName name="A" localSheetId="2">#REF!</definedName>
    <definedName name="A">#REF!</definedName>
    <definedName name="kobe_australia" localSheetId="0">#REF!</definedName>
    <definedName name="kobe_australia" localSheetId="2">#REF!</definedName>
    <definedName name="kobe_australia">#REF!</definedName>
    <definedName name="kobe_bangkok" localSheetId="0">#REF!</definedName>
    <definedName name="kobe_bangkok" localSheetId="2">#REF!</definedName>
    <definedName name="kobe_bangkok">#REF!</definedName>
    <definedName name="kobe_busan" localSheetId="0">#REF!</definedName>
    <definedName name="kobe_busan" localSheetId="2">#REF!</definedName>
    <definedName name="kobe_busan">#REF!</definedName>
    <definedName name="kobe_busan2">#REF!</definedName>
    <definedName name="kobe_canada" localSheetId="0">#REF!</definedName>
    <definedName name="kobe_canada" localSheetId="2">#REF!</definedName>
    <definedName name="kobe_canada">#REF!</definedName>
    <definedName name="kobe_dalian" localSheetId="0">#REF!</definedName>
    <definedName name="kobe_dalian" localSheetId="2">#REF!</definedName>
    <definedName name="kobe_dalian">#REF!</definedName>
    <definedName name="kobe_europe" localSheetId="0">#REF!</definedName>
    <definedName name="kobe_europe" localSheetId="2">#REF!</definedName>
    <definedName name="kobe_europe">#REF!</definedName>
    <definedName name="kobe_hongkong" localSheetId="0">#REF!</definedName>
    <definedName name="kobe_hongkong" localSheetId="2">#REF!</definedName>
    <definedName name="kobe_hongkong">#REF!</definedName>
    <definedName name="kobe_jakarta" localSheetId="0">#REF!</definedName>
    <definedName name="kobe_jakarta" localSheetId="2">#REF!</definedName>
    <definedName name="kobe_jakarta">#REF!</definedName>
    <definedName name="kobe_manila" localSheetId="0">#REF!</definedName>
    <definedName name="kobe_manila" localSheetId="2">#REF!</definedName>
    <definedName name="kobe_manila">#REF!</definedName>
    <definedName name="kobe_newzealand" localSheetId="0">#REF!</definedName>
    <definedName name="kobe_newzealand" localSheetId="2">#REF!</definedName>
    <definedName name="kobe_newzealand">#REF!</definedName>
    <definedName name="kobe_quingdao" localSheetId="0">#REF!</definedName>
    <definedName name="kobe_quingdao" localSheetId="2">#REF!</definedName>
    <definedName name="kobe_quingdao">#REF!</definedName>
    <definedName name="kobe_shanghai" localSheetId="0">#REF!</definedName>
    <definedName name="kobe_shanghai" localSheetId="2">#REF!</definedName>
    <definedName name="kobe_shanghai">#REF!</definedName>
    <definedName name="kobe_singapore" localSheetId="0">#REF!</definedName>
    <definedName name="kobe_singapore" localSheetId="2">#REF!</definedName>
    <definedName name="kobe_singapore">#REF!</definedName>
    <definedName name="kobe_taiwan" localSheetId="0">#REF!</definedName>
    <definedName name="kobe_taiwan" localSheetId="2">#REF!</definedName>
    <definedName name="kobe_taiwan">#REF!</definedName>
    <definedName name="kobe_usa" localSheetId="0">#REF!</definedName>
    <definedName name="kobe_usa" localSheetId="2">#REF!</definedName>
    <definedName name="kobe_usa">#REF!</definedName>
    <definedName name="kobe_xingang" localSheetId="0">#REF!</definedName>
    <definedName name="kobe_xingang" localSheetId="2">#REF!</definedName>
    <definedName name="kobe_xingang">#REF!</definedName>
    <definedName name="matsuyama_busan" localSheetId="0">#REF!</definedName>
    <definedName name="matsuyama_busan" localSheetId="2">#REF!</definedName>
    <definedName name="matsuyama_busan">#REF!</definedName>
    <definedName name="matsuyama_singapore" localSheetId="0">#REF!</definedName>
    <definedName name="matsuyama_singapore" localSheetId="2">#REF!</definedName>
    <definedName name="matsuyama_singapore">#REF!</definedName>
    <definedName name="osaka_bangkok" localSheetId="0">#REF!</definedName>
    <definedName name="osaka_bangkok" localSheetId="2">#REF!</definedName>
    <definedName name="osaka_bangkok">#REF!</definedName>
    <definedName name="osaka_busan" localSheetId="0">#REF!</definedName>
    <definedName name="osaka_busan" localSheetId="2">#REF!</definedName>
    <definedName name="osaka_busan">#REF!</definedName>
    <definedName name="osaka_hongkong" localSheetId="0">#REF!</definedName>
    <definedName name="osaka_hongkong" localSheetId="2">#REF!</definedName>
    <definedName name="osaka_hongkong">#REF!</definedName>
    <definedName name="osaka_shanghai" localSheetId="0">#REF!</definedName>
    <definedName name="osaka_shanghai" localSheetId="2">#REF!</definedName>
    <definedName name="osaka_shanghai">#REF!</definedName>
    <definedName name="osaka_singapore" localSheetId="0">#REF!</definedName>
    <definedName name="osaka_singapore" localSheetId="2">#REF!</definedName>
    <definedName name="osaka_singapore">#REF!</definedName>
    <definedName name="osaka_taiwan" localSheetId="0">#REF!</definedName>
    <definedName name="osaka_taiwan" localSheetId="2">#REF!</definedName>
    <definedName name="osaka_taiwan">#REF!</definedName>
    <definedName name="_xlnm.Print_Area" localSheetId="0">JAKARTA!$A$1:$AJ$66</definedName>
    <definedName name="_xlnm.Print_Area" localSheetId="1">SEMARANG!$A$1:$AN$96</definedName>
    <definedName name="_xlnm.Print_Area" localSheetId="2">SURABAYA!$A$1:$AR$97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4" l="1"/>
  <c r="AJ16" i="4" s="1"/>
  <c r="G15" i="4"/>
  <c r="G23" i="4" s="1"/>
  <c r="M23" i="4" l="1"/>
  <c r="W23" i="4" s="1"/>
  <c r="G31" i="4"/>
  <c r="G39" i="4" s="1"/>
  <c r="M16" i="4"/>
  <c r="W16" i="4" s="1"/>
  <c r="M15" i="4"/>
  <c r="W15" i="4" s="1"/>
  <c r="G24" i="4"/>
  <c r="M24" i="4" l="1"/>
  <c r="W24" i="4" s="1"/>
  <c r="G32" i="4"/>
  <c r="G40" i="4" s="1"/>
  <c r="G22" i="1"/>
  <c r="G21" i="1"/>
  <c r="AD56" i="3" l="1"/>
  <c r="AD51" i="3"/>
  <c r="AD46" i="3"/>
  <c r="AD41" i="3"/>
  <c r="AD36" i="3"/>
  <c r="AD31" i="3"/>
  <c r="AD26" i="3"/>
  <c r="AD21" i="3"/>
  <c r="G8" i="3"/>
  <c r="G11" i="3"/>
  <c r="G16" i="3" s="1"/>
  <c r="I13" i="3"/>
  <c r="I18" i="3" s="1"/>
  <c r="I23" i="3" s="1"/>
  <c r="I12" i="3"/>
  <c r="I17" i="3" s="1"/>
  <c r="I22" i="3" s="1"/>
  <c r="G16" i="1" l="1"/>
  <c r="G15" i="1"/>
  <c r="I22" i="1" l="1"/>
  <c r="Q22" i="1" s="1"/>
  <c r="AK81" i="4"/>
  <c r="AK73" i="4"/>
  <c r="AK65" i="4"/>
  <c r="AK57" i="4"/>
  <c r="AK49" i="4"/>
  <c r="AH56" i="4"/>
  <c r="AB56" i="4"/>
  <c r="AN55" i="4"/>
  <c r="AK55" i="4"/>
  <c r="G30" i="1" l="1"/>
  <c r="G38" i="1" s="1"/>
  <c r="G29" i="1"/>
  <c r="G37" i="1" s="1"/>
  <c r="G20" i="1"/>
  <c r="Z20" i="1" s="1"/>
  <c r="G19" i="1"/>
  <c r="G27" i="1" s="1"/>
  <c r="G35" i="1" s="1"/>
  <c r="G18" i="1"/>
  <c r="G26" i="1" s="1"/>
  <c r="G34" i="1" s="1"/>
  <c r="G17" i="1"/>
  <c r="G25" i="1" s="1"/>
  <c r="G24" i="1"/>
  <c r="G32" i="1" s="1"/>
  <c r="G23" i="1"/>
  <c r="G31" i="1" s="1"/>
  <c r="G33" i="1" l="1"/>
  <c r="W25" i="1"/>
  <c r="Z21" i="1"/>
  <c r="W21" i="1"/>
  <c r="M20" i="1"/>
  <c r="U20" i="1" s="1"/>
  <c r="W20" i="1"/>
  <c r="G28" i="1"/>
  <c r="G36" i="1" s="1"/>
  <c r="AJ80" i="1"/>
  <c r="X80" i="1"/>
  <c r="AG84" i="1"/>
  <c r="AG81" i="1"/>
  <c r="AD83" i="1"/>
  <c r="AA83" i="1"/>
  <c r="X83" i="1"/>
  <c r="V83" i="1"/>
  <c r="R83" i="1"/>
  <c r="N83" i="1"/>
  <c r="J83" i="1"/>
  <c r="AJ82" i="1"/>
  <c r="AG82" i="1"/>
  <c r="V82" i="1"/>
  <c r="R82" i="1"/>
  <c r="N82" i="1"/>
  <c r="J82" i="1"/>
  <c r="AG85" i="1"/>
  <c r="AJ72" i="1"/>
  <c r="X72" i="1"/>
  <c r="AG76" i="1"/>
  <c r="AG73" i="1"/>
  <c r="AD75" i="1"/>
  <c r="AA75" i="1"/>
  <c r="X75" i="1"/>
  <c r="N75" i="1"/>
  <c r="AJ74" i="1"/>
  <c r="AG74" i="1"/>
  <c r="V74" i="1"/>
  <c r="R74" i="1"/>
  <c r="N74" i="1"/>
  <c r="J74" i="1"/>
  <c r="AG77" i="1"/>
  <c r="AJ64" i="1"/>
  <c r="X64" i="1"/>
  <c r="AG68" i="1"/>
  <c r="AG65" i="1"/>
  <c r="AD67" i="1"/>
  <c r="AA67" i="1"/>
  <c r="X67" i="1"/>
  <c r="V67" i="1"/>
  <c r="R67" i="1"/>
  <c r="N67" i="1"/>
  <c r="J67" i="1"/>
  <c r="AJ66" i="1"/>
  <c r="AG66" i="1"/>
  <c r="V66" i="1"/>
  <c r="R66" i="1"/>
  <c r="N66" i="1"/>
  <c r="J66" i="1"/>
  <c r="AG69" i="1"/>
  <c r="AJ56" i="1"/>
  <c r="X56" i="1"/>
  <c r="AG60" i="1"/>
  <c r="AG57" i="1"/>
  <c r="AD59" i="1"/>
  <c r="AA59" i="1"/>
  <c r="X59" i="1"/>
  <c r="V59" i="1"/>
  <c r="R59" i="1"/>
  <c r="N59" i="1"/>
  <c r="J59" i="1"/>
  <c r="AJ58" i="1"/>
  <c r="AG58" i="1"/>
  <c r="V58" i="1"/>
  <c r="R58" i="1"/>
  <c r="N58" i="1"/>
  <c r="J58" i="1"/>
  <c r="AG61" i="1"/>
  <c r="AJ48" i="1"/>
  <c r="X48" i="1"/>
  <c r="AG52" i="1"/>
  <c r="AG49" i="1"/>
  <c r="AD51" i="1"/>
  <c r="AA51" i="1"/>
  <c r="X51" i="1"/>
  <c r="V51" i="1"/>
  <c r="R51" i="1"/>
  <c r="N51" i="1"/>
  <c r="J51" i="1"/>
  <c r="AJ50" i="1"/>
  <c r="AG50" i="1"/>
  <c r="V50" i="1"/>
  <c r="R50" i="1"/>
  <c r="N50" i="1"/>
  <c r="J50" i="1"/>
  <c r="AG53" i="1"/>
  <c r="AJ40" i="1"/>
  <c r="X40" i="1"/>
  <c r="AG44" i="1"/>
  <c r="AG41" i="1"/>
  <c r="AD43" i="1"/>
  <c r="AA43" i="1"/>
  <c r="X43" i="1"/>
  <c r="N43" i="1"/>
  <c r="AJ42" i="1"/>
  <c r="AG42" i="1"/>
  <c r="V42" i="1"/>
  <c r="R42" i="1"/>
  <c r="N42" i="1"/>
  <c r="J42" i="1"/>
  <c r="AG45" i="1"/>
  <c r="AJ32" i="1"/>
  <c r="X32" i="1"/>
  <c r="AG36" i="1"/>
  <c r="AG33" i="1"/>
  <c r="AD35" i="1"/>
  <c r="AA35" i="1"/>
  <c r="X35" i="1"/>
  <c r="V35" i="1"/>
  <c r="R35" i="1"/>
  <c r="N35" i="1"/>
  <c r="J35" i="1"/>
  <c r="AJ34" i="1"/>
  <c r="AG34" i="1"/>
  <c r="V34" i="1"/>
  <c r="R34" i="1"/>
  <c r="N34" i="1"/>
  <c r="J34" i="1"/>
  <c r="AG37" i="1"/>
  <c r="AG28" i="1"/>
  <c r="AG25" i="1"/>
  <c r="AJ24" i="1"/>
  <c r="X24" i="1"/>
  <c r="AG20" i="1"/>
  <c r="AC20" i="1"/>
  <c r="AD20" i="1" s="1"/>
  <c r="AG17" i="1"/>
  <c r="AI17" i="1"/>
  <c r="AJ17" i="1" s="1"/>
  <c r="AJ16" i="1"/>
  <c r="X16" i="1"/>
  <c r="M16" i="1"/>
  <c r="T15" i="1"/>
  <c r="R15" i="1"/>
  <c r="AI15" i="1"/>
  <c r="AJ15" i="1" s="1"/>
  <c r="E18" i="1"/>
  <c r="AF8" i="1"/>
  <c r="AG8" i="1" s="1"/>
  <c r="H8" i="1"/>
  <c r="E8" i="1"/>
  <c r="F8" i="1" s="1"/>
  <c r="C8" i="1"/>
  <c r="D8" i="1" s="1"/>
  <c r="AJ7" i="1"/>
  <c r="AD7" i="1"/>
  <c r="W7" i="1"/>
  <c r="X7" i="1" s="1"/>
  <c r="H7" i="1"/>
  <c r="E7" i="1"/>
  <c r="C7" i="1"/>
  <c r="D7" i="1" s="1"/>
  <c r="AK27" i="1"/>
  <c r="AD27" i="1"/>
  <c r="AA27" i="1"/>
  <c r="X27" i="1"/>
  <c r="V27" i="1"/>
  <c r="R27" i="1"/>
  <c r="N27" i="1"/>
  <c r="J27" i="1"/>
  <c r="AJ26" i="1"/>
  <c r="AG26" i="1"/>
  <c r="V26" i="1"/>
  <c r="R26" i="1"/>
  <c r="N26" i="1"/>
  <c r="J26" i="1"/>
  <c r="AG29" i="1"/>
  <c r="AD19" i="1"/>
  <c r="AA19" i="1"/>
  <c r="X19" i="1"/>
  <c r="V19" i="1"/>
  <c r="R19" i="1"/>
  <c r="N19" i="1"/>
  <c r="J19" i="1"/>
  <c r="AJ18" i="1"/>
  <c r="AG18" i="1"/>
  <c r="AB18" i="1"/>
  <c r="V18" i="1"/>
  <c r="R18" i="1"/>
  <c r="N18" i="1"/>
  <c r="J18" i="1"/>
  <c r="C18" i="1"/>
  <c r="D18" i="1" s="1"/>
  <c r="H22" i="1"/>
  <c r="AG21" i="1"/>
  <c r="AC21" i="1"/>
  <c r="AD21" i="1" s="1"/>
  <c r="AH64" i="4"/>
  <c r="AB64" i="4"/>
  <c r="Z64" i="4"/>
  <c r="P64" i="4"/>
  <c r="AN63" i="4"/>
  <c r="AK63" i="4"/>
  <c r="Z63" i="4"/>
  <c r="P63" i="4"/>
  <c r="AH72" i="4"/>
  <c r="AB72" i="4"/>
  <c r="Z72" i="4"/>
  <c r="P72" i="4"/>
  <c r="AN71" i="4"/>
  <c r="AK71" i="4"/>
  <c r="Z71" i="4"/>
  <c r="P71" i="4"/>
  <c r="AH80" i="4"/>
  <c r="AB80" i="4"/>
  <c r="Z80" i="4"/>
  <c r="P80" i="4"/>
  <c r="AN79" i="4"/>
  <c r="AK79" i="4"/>
  <c r="Z79" i="4"/>
  <c r="P79" i="4"/>
  <c r="H12" i="1"/>
  <c r="E12" i="1"/>
  <c r="C12" i="1"/>
  <c r="D12" i="1" s="1"/>
  <c r="H9" i="1"/>
  <c r="E9" i="1"/>
  <c r="C9" i="1"/>
  <c r="D9" i="1" s="1"/>
  <c r="W13" i="1"/>
  <c r="W10" i="1"/>
  <c r="X10" i="1" s="1"/>
  <c r="AI11" i="1"/>
  <c r="AJ11" i="1" s="1"/>
  <c r="AF11" i="1"/>
  <c r="AG11" i="1" s="1"/>
  <c r="H11" i="1"/>
  <c r="E11" i="1"/>
  <c r="C11" i="1"/>
  <c r="D11" i="1" s="1"/>
  <c r="AG10" i="1"/>
  <c r="H10" i="1"/>
  <c r="E10" i="1"/>
  <c r="C10" i="1"/>
  <c r="D10" i="1" s="1"/>
  <c r="AN82" i="4"/>
  <c r="AN74" i="4"/>
  <c r="AN66" i="4"/>
  <c r="AN58" i="4"/>
  <c r="AN50" i="4"/>
  <c r="AN47" i="4"/>
  <c r="AN42" i="4"/>
  <c r="AN39" i="4"/>
  <c r="AN34" i="4"/>
  <c r="AN31" i="4"/>
  <c r="AN26" i="4"/>
  <c r="AN23" i="4"/>
  <c r="AH83" i="4"/>
  <c r="AH75" i="4"/>
  <c r="AH67" i="4"/>
  <c r="AH59" i="4"/>
  <c r="AH51" i="4"/>
  <c r="AH48" i="4"/>
  <c r="AH43" i="4"/>
  <c r="AH40" i="4"/>
  <c r="AH35" i="4"/>
  <c r="AH32" i="4"/>
  <c r="AH27" i="4"/>
  <c r="AH24" i="4"/>
  <c r="AE83" i="4"/>
  <c r="AE75" i="4"/>
  <c r="AE67" i="4"/>
  <c r="AE59" i="4"/>
  <c r="AE51" i="4"/>
  <c r="AE43" i="4"/>
  <c r="AE35" i="4"/>
  <c r="AE27" i="4"/>
  <c r="AB83" i="4"/>
  <c r="AB75" i="4"/>
  <c r="AB67" i="4"/>
  <c r="AB59" i="4"/>
  <c r="AB51" i="4"/>
  <c r="AB48" i="4"/>
  <c r="AB43" i="4"/>
  <c r="AB40" i="4"/>
  <c r="AB35" i="4"/>
  <c r="AB32" i="4"/>
  <c r="AB27" i="4"/>
  <c r="AB24" i="4"/>
  <c r="AK85" i="4"/>
  <c r="AK82" i="4"/>
  <c r="AK84" i="4"/>
  <c r="AK77" i="4"/>
  <c r="AK74" i="4"/>
  <c r="AK76" i="4"/>
  <c r="AK69" i="4"/>
  <c r="AK66" i="4"/>
  <c r="AK68" i="4"/>
  <c r="AK61" i="4"/>
  <c r="AK58" i="4"/>
  <c r="AK60" i="4"/>
  <c r="AK53" i="4"/>
  <c r="AK50" i="4"/>
  <c r="AK52" i="4"/>
  <c r="AK47" i="4"/>
  <c r="AK45" i="4"/>
  <c r="AK42" i="4"/>
  <c r="AK44" i="4"/>
  <c r="AK41" i="4"/>
  <c r="AK39" i="4"/>
  <c r="AK37" i="4"/>
  <c r="AK34" i="4"/>
  <c r="AK36" i="4"/>
  <c r="AK33" i="4"/>
  <c r="AK31" i="4"/>
  <c r="AK29" i="4"/>
  <c r="AK26" i="4"/>
  <c r="AK28" i="4"/>
  <c r="AK25" i="4"/>
  <c r="AK23" i="4"/>
  <c r="AB19" i="4"/>
  <c r="Z83" i="4"/>
  <c r="X83" i="4"/>
  <c r="T83" i="4"/>
  <c r="P83" i="4"/>
  <c r="N83" i="4"/>
  <c r="J83" i="4"/>
  <c r="Z82" i="4"/>
  <c r="X82" i="4"/>
  <c r="T82" i="4"/>
  <c r="P82" i="4"/>
  <c r="N82" i="4"/>
  <c r="J82" i="4"/>
  <c r="Z74" i="4"/>
  <c r="X74" i="4"/>
  <c r="T74" i="4"/>
  <c r="P74" i="4"/>
  <c r="N74" i="4"/>
  <c r="J74" i="4"/>
  <c r="Z67" i="4"/>
  <c r="X67" i="4"/>
  <c r="T67" i="4"/>
  <c r="P67" i="4"/>
  <c r="N67" i="4"/>
  <c r="J67" i="4"/>
  <c r="Z66" i="4"/>
  <c r="X66" i="4"/>
  <c r="T66" i="4"/>
  <c r="P66" i="4"/>
  <c r="N66" i="4"/>
  <c r="J66" i="4"/>
  <c r="Z56" i="4"/>
  <c r="P56" i="4"/>
  <c r="Z55" i="4"/>
  <c r="P55" i="4"/>
  <c r="Z59" i="4"/>
  <c r="X59" i="4"/>
  <c r="T59" i="4"/>
  <c r="P59" i="4"/>
  <c r="N59" i="4"/>
  <c r="J59" i="4"/>
  <c r="Z58" i="4"/>
  <c r="X58" i="4"/>
  <c r="T58" i="4"/>
  <c r="P58" i="4"/>
  <c r="N58" i="4"/>
  <c r="J58" i="4"/>
  <c r="Z48" i="4"/>
  <c r="P48" i="4"/>
  <c r="Z47" i="4"/>
  <c r="P47" i="4"/>
  <c r="Z51" i="4"/>
  <c r="X51" i="4"/>
  <c r="T51" i="4"/>
  <c r="P51" i="4"/>
  <c r="N51" i="4"/>
  <c r="J51" i="4"/>
  <c r="Z50" i="4"/>
  <c r="X50" i="4"/>
  <c r="T50" i="4"/>
  <c r="P50" i="4"/>
  <c r="N50" i="4"/>
  <c r="J50" i="4"/>
  <c r="Z40" i="4"/>
  <c r="P40" i="4"/>
  <c r="Z39" i="4"/>
  <c r="P39" i="4"/>
  <c r="Z42" i="4"/>
  <c r="X42" i="4"/>
  <c r="T42" i="4"/>
  <c r="P42" i="4"/>
  <c r="N42" i="4"/>
  <c r="J42" i="4"/>
  <c r="Z35" i="4"/>
  <c r="X35" i="4"/>
  <c r="T35" i="4"/>
  <c r="P35" i="4"/>
  <c r="N35" i="4"/>
  <c r="J35" i="4"/>
  <c r="Z34" i="4"/>
  <c r="X34" i="4"/>
  <c r="T34" i="4"/>
  <c r="P34" i="4"/>
  <c r="N34" i="4"/>
  <c r="J34" i="4"/>
  <c r="Z32" i="4"/>
  <c r="P32" i="4"/>
  <c r="Z31" i="4"/>
  <c r="P31" i="4"/>
  <c r="Z24" i="4"/>
  <c r="P24" i="4"/>
  <c r="Z23" i="4"/>
  <c r="P23" i="4"/>
  <c r="Z27" i="4"/>
  <c r="X27" i="4"/>
  <c r="T27" i="4"/>
  <c r="P27" i="4"/>
  <c r="N27" i="4"/>
  <c r="J27" i="4"/>
  <c r="Z26" i="4"/>
  <c r="X26" i="4"/>
  <c r="T26" i="4"/>
  <c r="P26" i="4"/>
  <c r="N26" i="4"/>
  <c r="J26" i="4"/>
  <c r="AJ14" i="4"/>
  <c r="AK14" i="4" s="1"/>
  <c r="H14" i="4"/>
  <c r="E14" i="4"/>
  <c r="F14" i="4" s="1"/>
  <c r="C14" i="4"/>
  <c r="D14" i="4" s="1"/>
  <c r="AN13" i="4"/>
  <c r="AG13" i="4"/>
  <c r="AH13" i="4" s="1"/>
  <c r="AD13" i="4"/>
  <c r="AE13" i="4" s="1"/>
  <c r="AA13" i="4"/>
  <c r="AB13" i="4" s="1"/>
  <c r="H13" i="4"/>
  <c r="E13" i="4"/>
  <c r="F13" i="4" s="1"/>
  <c r="C13" i="4"/>
  <c r="D13" i="4" s="1"/>
  <c r="AK11" i="4"/>
  <c r="AA11" i="4"/>
  <c r="AB11" i="4" s="1"/>
  <c r="H11" i="4"/>
  <c r="E11" i="4"/>
  <c r="F11" i="4" s="1"/>
  <c r="C11" i="4"/>
  <c r="D11" i="4" s="1"/>
  <c r="AJ10" i="4"/>
  <c r="AK10" i="4" s="1"/>
  <c r="H10" i="4"/>
  <c r="E10" i="4"/>
  <c r="F10" i="4" s="1"/>
  <c r="C10" i="4"/>
  <c r="D10" i="4" s="1"/>
  <c r="AH19" i="4"/>
  <c r="AE19" i="4"/>
  <c r="Z19" i="4"/>
  <c r="X19" i="4"/>
  <c r="T19" i="4"/>
  <c r="P19" i="4"/>
  <c r="N19" i="4"/>
  <c r="J19" i="4"/>
  <c r="G19" i="4"/>
  <c r="U19" i="4" s="1"/>
  <c r="V19" i="4" s="1"/>
  <c r="AN18" i="4"/>
  <c r="AK18" i="4"/>
  <c r="Z18" i="4"/>
  <c r="X18" i="4"/>
  <c r="T18" i="4"/>
  <c r="P18" i="4"/>
  <c r="N18" i="4"/>
  <c r="J18" i="4"/>
  <c r="G18" i="4"/>
  <c r="G26" i="4" s="1"/>
  <c r="G22" i="4"/>
  <c r="I22" i="4" s="1"/>
  <c r="S22" i="4" s="1"/>
  <c r="AK21" i="4"/>
  <c r="G21" i="4"/>
  <c r="AK17" i="4"/>
  <c r="T17" i="4"/>
  <c r="G17" i="4"/>
  <c r="AK20" i="4"/>
  <c r="T20" i="4"/>
  <c r="G20" i="4"/>
  <c r="O20" i="4" s="1"/>
  <c r="Y20" i="4" s="1"/>
  <c r="AH16" i="4"/>
  <c r="AB16" i="4"/>
  <c r="P16" i="4"/>
  <c r="AM16" i="4"/>
  <c r="AN16" i="4" s="1"/>
  <c r="AN15" i="4"/>
  <c r="AK15" i="4"/>
  <c r="V15" i="4"/>
  <c r="T15" i="4"/>
  <c r="P15" i="4"/>
  <c r="AJ8" i="4"/>
  <c r="AK8" i="4" s="1"/>
  <c r="H8" i="4"/>
  <c r="E8" i="4"/>
  <c r="F8" i="4" s="1"/>
  <c r="C8" i="4"/>
  <c r="D8" i="4" s="1"/>
  <c r="AN7" i="4"/>
  <c r="AH7" i="4"/>
  <c r="AA7" i="4"/>
  <c r="AB7" i="4" s="1"/>
  <c r="H7" i="4"/>
  <c r="E7" i="4"/>
  <c r="F7" i="4" s="1"/>
  <c r="C7" i="4"/>
  <c r="D7" i="4" s="1"/>
  <c r="H12" i="4"/>
  <c r="E12" i="4"/>
  <c r="F12" i="4" s="1"/>
  <c r="C12" i="4"/>
  <c r="D12" i="4" s="1"/>
  <c r="H9" i="4"/>
  <c r="E9" i="4"/>
  <c r="F9" i="4" s="1"/>
  <c r="C9" i="4"/>
  <c r="D9" i="4" s="1"/>
  <c r="AQ4" i="4"/>
  <c r="G25" i="4" l="1"/>
  <c r="O25" i="4" s="1"/>
  <c r="O17" i="4"/>
  <c r="Y17" i="4" s="1"/>
  <c r="G28" i="4"/>
  <c r="AA28" i="4" s="1"/>
  <c r="AB28" i="4" s="1"/>
  <c r="AA20" i="4"/>
  <c r="AB20" i="4" s="1"/>
  <c r="S18" i="1"/>
  <c r="T18" i="1" s="1"/>
  <c r="F18" i="1"/>
  <c r="E19" i="1"/>
  <c r="F19" i="1" s="1"/>
  <c r="C15" i="1"/>
  <c r="D15" i="1" s="1"/>
  <c r="C16" i="1"/>
  <c r="D16" i="1" s="1"/>
  <c r="E16" i="1"/>
  <c r="F16" i="1" s="1"/>
  <c r="X21" i="1"/>
  <c r="E15" i="1"/>
  <c r="F15" i="1" s="1"/>
  <c r="H15" i="1"/>
  <c r="H16" i="1"/>
  <c r="Z16" i="1"/>
  <c r="AA16" i="1" s="1"/>
  <c r="C17" i="1"/>
  <c r="D17" i="1" s="1"/>
  <c r="E21" i="1"/>
  <c r="F21" i="1" s="1"/>
  <c r="E22" i="1"/>
  <c r="F22" i="1" s="1"/>
  <c r="C19" i="1"/>
  <c r="D19" i="1" s="1"/>
  <c r="H19" i="1"/>
  <c r="K19" i="1"/>
  <c r="L19" i="1" s="1"/>
  <c r="S19" i="1"/>
  <c r="T19" i="1" s="1"/>
  <c r="AI35" i="1"/>
  <c r="AJ35" i="1" s="1"/>
  <c r="C35" i="1"/>
  <c r="D35" i="1" s="1"/>
  <c r="E17" i="1"/>
  <c r="F17" i="1" s="1"/>
  <c r="C20" i="1"/>
  <c r="D20" i="1" s="1"/>
  <c r="E23" i="1"/>
  <c r="F23" i="1" s="1"/>
  <c r="X25" i="1"/>
  <c r="M28" i="1"/>
  <c r="U28" i="1" s="1"/>
  <c r="H33" i="1"/>
  <c r="G43" i="1"/>
  <c r="AF43" i="1" s="1"/>
  <c r="AG43" i="1" s="1"/>
  <c r="AC18" i="1"/>
  <c r="AD18" i="1" s="1"/>
  <c r="AI29" i="1"/>
  <c r="AJ29" i="1" s="1"/>
  <c r="AF16" i="1"/>
  <c r="AG16" i="1" s="1"/>
  <c r="E20" i="1"/>
  <c r="F20" i="1" s="1"/>
  <c r="M24" i="1"/>
  <c r="U24" i="1" s="1"/>
  <c r="H25" i="1"/>
  <c r="E35" i="1"/>
  <c r="F35" i="1" s="1"/>
  <c r="M31" i="1"/>
  <c r="U18" i="4"/>
  <c r="W31" i="1"/>
  <c r="X31" i="1" s="1"/>
  <c r="H35" i="1"/>
  <c r="K35" i="1"/>
  <c r="L35" i="1" s="1"/>
  <c r="AF35" i="1"/>
  <c r="AG35" i="1" s="1"/>
  <c r="AI28" i="1"/>
  <c r="AJ28" i="1" s="1"/>
  <c r="M25" i="1"/>
  <c r="U25" i="1" s="1"/>
  <c r="Z25" i="1"/>
  <c r="AA25" i="1" s="1"/>
  <c r="W28" i="1"/>
  <c r="X28" i="1" s="1"/>
  <c r="W23" i="1"/>
  <c r="X23" i="1" s="1"/>
  <c r="AI23" i="1"/>
  <c r="AJ23" i="1" s="1"/>
  <c r="H17" i="1"/>
  <c r="H20" i="1"/>
  <c r="AI20" i="1"/>
  <c r="AJ20" i="1" s="1"/>
  <c r="M17" i="1"/>
  <c r="W17" i="1"/>
  <c r="X17" i="1" s="1"/>
  <c r="Z17" i="1"/>
  <c r="AA17" i="1" s="1"/>
  <c r="AC17" i="1"/>
  <c r="AD17" i="1" s="1"/>
  <c r="X20" i="1"/>
  <c r="AA20" i="1"/>
  <c r="N16" i="1"/>
  <c r="U16" i="1"/>
  <c r="V16" i="1" s="1"/>
  <c r="M15" i="1"/>
  <c r="W15" i="1"/>
  <c r="X15" i="1" s="1"/>
  <c r="AC15" i="1"/>
  <c r="AD15" i="1" s="1"/>
  <c r="AI27" i="1"/>
  <c r="AJ27" i="1" s="1"/>
  <c r="C27" i="1"/>
  <c r="D27" i="1" s="1"/>
  <c r="E27" i="1"/>
  <c r="F27" i="1" s="1"/>
  <c r="K26" i="1"/>
  <c r="L26" i="1" s="1"/>
  <c r="C21" i="1"/>
  <c r="D21" i="1" s="1"/>
  <c r="AA21" i="1"/>
  <c r="H18" i="1"/>
  <c r="K18" i="1"/>
  <c r="L18" i="1" s="1"/>
  <c r="AF19" i="1"/>
  <c r="AG19" i="1" s="1"/>
  <c r="H30" i="1"/>
  <c r="H27" i="1"/>
  <c r="K27" i="1"/>
  <c r="L27" i="1" s="1"/>
  <c r="AF27" i="1"/>
  <c r="AG27" i="1" s="1"/>
  <c r="AC26" i="1"/>
  <c r="AD26" i="1" s="1"/>
  <c r="I30" i="1"/>
  <c r="Z18" i="1"/>
  <c r="AA18" i="1" s="1"/>
  <c r="AI19" i="1"/>
  <c r="AJ19" i="1" s="1"/>
  <c r="W18" i="1"/>
  <c r="X18" i="1" s="1"/>
  <c r="H21" i="1"/>
  <c r="AI21" i="1"/>
  <c r="AJ21" i="1" s="1"/>
  <c r="AF22" i="1"/>
  <c r="AG22" i="1" s="1"/>
  <c r="AD26" i="4"/>
  <c r="AE26" i="4" s="1"/>
  <c r="AG26" i="4"/>
  <c r="AH26" i="4" s="1"/>
  <c r="AA26" i="4"/>
  <c r="AB26" i="4" s="1"/>
  <c r="G34" i="4"/>
  <c r="K34" i="4" s="1"/>
  <c r="L34" i="4" s="1"/>
  <c r="K26" i="4"/>
  <c r="L26" i="4" s="1"/>
  <c r="E26" i="4"/>
  <c r="H26" i="4"/>
  <c r="AD21" i="4"/>
  <c r="AE21" i="4" s="1"/>
  <c r="AM21" i="4"/>
  <c r="AN21" i="4" s="1"/>
  <c r="AG21" i="4"/>
  <c r="AH21" i="4" s="1"/>
  <c r="AA21" i="4"/>
  <c r="AB21" i="4" s="1"/>
  <c r="H22" i="4"/>
  <c r="AJ22" i="4"/>
  <c r="AK22" i="4" s="1"/>
  <c r="AM19" i="4"/>
  <c r="AN19" i="4" s="1"/>
  <c r="AJ19" i="4"/>
  <c r="AK19" i="4" s="1"/>
  <c r="AD17" i="4"/>
  <c r="AE17" i="4" s="1"/>
  <c r="AM17" i="4"/>
  <c r="AN17" i="4" s="1"/>
  <c r="AG17" i="4"/>
  <c r="AH17" i="4" s="1"/>
  <c r="AA17" i="4"/>
  <c r="AB17" i="4" s="1"/>
  <c r="E18" i="4"/>
  <c r="F18" i="4" s="1"/>
  <c r="G30" i="4"/>
  <c r="I30" i="4" s="1"/>
  <c r="U27" i="4"/>
  <c r="X15" i="4"/>
  <c r="AD15" i="4"/>
  <c r="AE15" i="4" s="1"/>
  <c r="AA15" i="4"/>
  <c r="AB15" i="4" s="1"/>
  <c r="AD20" i="4"/>
  <c r="AE20" i="4" s="1"/>
  <c r="AM20" i="4"/>
  <c r="AN20" i="4" s="1"/>
  <c r="AG20" i="4"/>
  <c r="AH20" i="4" s="1"/>
  <c r="K18" i="4"/>
  <c r="L18" i="4" s="1"/>
  <c r="AG18" i="4"/>
  <c r="AH18" i="4" s="1"/>
  <c r="AA18" i="4"/>
  <c r="AB18" i="4" s="1"/>
  <c r="AD18" i="4"/>
  <c r="AE18" i="4" s="1"/>
  <c r="G29" i="4"/>
  <c r="H29" i="4" s="1"/>
  <c r="G27" i="4"/>
  <c r="E21" i="4"/>
  <c r="E19" i="4"/>
  <c r="F19" i="4" s="1"/>
  <c r="H21" i="4"/>
  <c r="E22" i="4"/>
  <c r="H18" i="4"/>
  <c r="H19" i="4"/>
  <c r="K19" i="4"/>
  <c r="L19" i="4" s="1"/>
  <c r="E15" i="4"/>
  <c r="F15" i="4" s="1"/>
  <c r="E16" i="4"/>
  <c r="F16" i="4" s="1"/>
  <c r="H15" i="4"/>
  <c r="AG15" i="4"/>
  <c r="AH15" i="4" s="1"/>
  <c r="E17" i="4"/>
  <c r="E20" i="4"/>
  <c r="H20" i="4"/>
  <c r="H17" i="4"/>
  <c r="H16" i="4"/>
  <c r="AK16" i="4"/>
  <c r="O28" i="4" l="1"/>
  <c r="Y28" i="4" s="1"/>
  <c r="G36" i="4"/>
  <c r="O36" i="4" s="1"/>
  <c r="P36" i="4" s="1"/>
  <c r="C16" i="4"/>
  <c r="D16" i="4" s="1"/>
  <c r="H28" i="4"/>
  <c r="P25" i="4"/>
  <c r="Y25" i="4"/>
  <c r="H34" i="4"/>
  <c r="AD25" i="4"/>
  <c r="AE25" i="4" s="1"/>
  <c r="S26" i="1"/>
  <c r="Z25" i="4"/>
  <c r="E28" i="4"/>
  <c r="F28" i="4" s="1"/>
  <c r="AM28" i="4"/>
  <c r="AN28" i="4" s="1"/>
  <c r="AD28" i="4"/>
  <c r="AE28" i="4" s="1"/>
  <c r="AG28" i="4"/>
  <c r="AH28" i="4" s="1"/>
  <c r="AA25" i="4"/>
  <c r="AB25" i="4" s="1"/>
  <c r="E25" i="4"/>
  <c r="G33" i="4"/>
  <c r="O33" i="4" s="1"/>
  <c r="Y33" i="4" s="1"/>
  <c r="AG25" i="4"/>
  <c r="AH25" i="4" s="1"/>
  <c r="AM25" i="4"/>
  <c r="AN25" i="4" s="1"/>
  <c r="H25" i="4"/>
  <c r="X24" i="4"/>
  <c r="X23" i="4"/>
  <c r="N15" i="4"/>
  <c r="C18" i="4"/>
  <c r="D18" i="4" s="1"/>
  <c r="C22" i="1"/>
  <c r="D22" i="1" s="1"/>
  <c r="H24" i="1"/>
  <c r="Z33" i="1"/>
  <c r="AA33" i="1" s="1"/>
  <c r="M33" i="1"/>
  <c r="N33" i="1" s="1"/>
  <c r="K43" i="1"/>
  <c r="Z29" i="1"/>
  <c r="AA29" i="1" s="1"/>
  <c r="H29" i="1"/>
  <c r="E29" i="1"/>
  <c r="F29" i="1" s="1"/>
  <c r="S27" i="1"/>
  <c r="S35" i="1" s="1"/>
  <c r="Z24" i="1"/>
  <c r="AA24" i="1" s="1"/>
  <c r="H43" i="1"/>
  <c r="AC23" i="1"/>
  <c r="AD23" i="1" s="1"/>
  <c r="M23" i="1"/>
  <c r="U23" i="1" s="1"/>
  <c r="V23" i="1" s="1"/>
  <c r="AC25" i="1"/>
  <c r="AD25" i="1" s="1"/>
  <c r="AC33" i="1"/>
  <c r="AD33" i="1" s="1"/>
  <c r="W33" i="1"/>
  <c r="X33" i="1" s="1"/>
  <c r="W29" i="1"/>
  <c r="X29" i="1" s="1"/>
  <c r="Z28" i="1"/>
  <c r="AA28" i="1" s="1"/>
  <c r="AC31" i="1"/>
  <c r="AD31" i="1" s="1"/>
  <c r="AI25" i="1"/>
  <c r="AJ25" i="1" s="1"/>
  <c r="C25" i="1"/>
  <c r="D25" i="1" s="1"/>
  <c r="E25" i="1"/>
  <c r="F25" i="1" s="1"/>
  <c r="H23" i="1"/>
  <c r="C23" i="1"/>
  <c r="D23" i="1" s="1"/>
  <c r="T27" i="1"/>
  <c r="AF24" i="1"/>
  <c r="AG24" i="1" s="1"/>
  <c r="C24" i="1"/>
  <c r="D24" i="1" s="1"/>
  <c r="E24" i="1"/>
  <c r="F24" i="1" s="1"/>
  <c r="AF30" i="1"/>
  <c r="AG30" i="1" s="1"/>
  <c r="C30" i="1"/>
  <c r="D30" i="1" s="1"/>
  <c r="E30" i="1"/>
  <c r="F30" i="1" s="1"/>
  <c r="AI33" i="1"/>
  <c r="AJ33" i="1" s="1"/>
  <c r="E33" i="1"/>
  <c r="F33" i="1" s="1"/>
  <c r="G41" i="1"/>
  <c r="C33" i="1"/>
  <c r="D33" i="1" s="1"/>
  <c r="W26" i="1"/>
  <c r="X26" i="1" s="1"/>
  <c r="T26" i="1"/>
  <c r="S34" i="1"/>
  <c r="AI31" i="1"/>
  <c r="AJ31" i="1" s="1"/>
  <c r="G39" i="1"/>
  <c r="E31" i="1"/>
  <c r="F31" i="1" s="1"/>
  <c r="C31" i="1"/>
  <c r="D31" i="1" s="1"/>
  <c r="H31" i="1"/>
  <c r="AC29" i="1"/>
  <c r="AD29" i="1" s="1"/>
  <c r="C29" i="1"/>
  <c r="D29" i="1" s="1"/>
  <c r="AI43" i="1"/>
  <c r="AJ43" i="1" s="1"/>
  <c r="E43" i="1"/>
  <c r="F43" i="1" s="1"/>
  <c r="G51" i="1"/>
  <c r="C43" i="1"/>
  <c r="D43" i="1" s="1"/>
  <c r="AC28" i="1"/>
  <c r="AD28" i="1" s="1"/>
  <c r="H28" i="1"/>
  <c r="E28" i="1"/>
  <c r="F28" i="1" s="1"/>
  <c r="C28" i="1"/>
  <c r="D28" i="1" s="1"/>
  <c r="C19" i="4"/>
  <c r="D19" i="4" s="1"/>
  <c r="U26" i="4"/>
  <c r="V18" i="4"/>
  <c r="N31" i="1"/>
  <c r="U31" i="1"/>
  <c r="V31" i="1" s="1"/>
  <c r="V28" i="1"/>
  <c r="N28" i="1"/>
  <c r="V25" i="1"/>
  <c r="N25" i="1"/>
  <c r="N24" i="1"/>
  <c r="V24" i="1"/>
  <c r="V20" i="1"/>
  <c r="N20" i="1"/>
  <c r="U17" i="1"/>
  <c r="V17" i="1" s="1"/>
  <c r="N17" i="1"/>
  <c r="N15" i="1"/>
  <c r="U15" i="1"/>
  <c r="V15" i="1" s="1"/>
  <c r="H26" i="1"/>
  <c r="Z26" i="1"/>
  <c r="AA26" i="1" s="1"/>
  <c r="E26" i="1"/>
  <c r="F26" i="1" s="1"/>
  <c r="C26" i="1"/>
  <c r="D26" i="1" s="1"/>
  <c r="J30" i="1"/>
  <c r="Q30" i="1"/>
  <c r="R30" i="1" s="1"/>
  <c r="J22" i="1"/>
  <c r="R22" i="1"/>
  <c r="AG23" i="4"/>
  <c r="AH23" i="4" s="1"/>
  <c r="AD23" i="4"/>
  <c r="AE23" i="4" s="1"/>
  <c r="AA23" i="4"/>
  <c r="AB23" i="4" s="1"/>
  <c r="E23" i="4"/>
  <c r="H23" i="4"/>
  <c r="AM27" i="4"/>
  <c r="AN27" i="4" s="1"/>
  <c r="AJ27" i="4"/>
  <c r="AK27" i="4" s="1"/>
  <c r="G35" i="4"/>
  <c r="K27" i="4"/>
  <c r="L27" i="4" s="1"/>
  <c r="H27" i="4"/>
  <c r="E27" i="4"/>
  <c r="F26" i="4"/>
  <c r="C26" i="4"/>
  <c r="D26" i="4" s="1"/>
  <c r="AG34" i="4"/>
  <c r="AH34" i="4" s="1"/>
  <c r="AD34" i="4"/>
  <c r="AE34" i="4" s="1"/>
  <c r="AA34" i="4"/>
  <c r="AB34" i="4" s="1"/>
  <c r="E34" i="4"/>
  <c r="G42" i="4"/>
  <c r="AJ24" i="4"/>
  <c r="AK24" i="4" s="1"/>
  <c r="AM24" i="4"/>
  <c r="AN24" i="4" s="1"/>
  <c r="H24" i="4"/>
  <c r="E24" i="4"/>
  <c r="AD29" i="4"/>
  <c r="AE29" i="4" s="1"/>
  <c r="AG29" i="4"/>
  <c r="AH29" i="4" s="1"/>
  <c r="AA29" i="4"/>
  <c r="AB29" i="4" s="1"/>
  <c r="AM29" i="4"/>
  <c r="AN29" i="4" s="1"/>
  <c r="G37" i="4"/>
  <c r="E29" i="4"/>
  <c r="U35" i="4"/>
  <c r="V27" i="4"/>
  <c r="AJ30" i="4"/>
  <c r="AK30" i="4" s="1"/>
  <c r="G38" i="4"/>
  <c r="H30" i="4"/>
  <c r="E30" i="4"/>
  <c r="P33" i="4"/>
  <c r="P28" i="4"/>
  <c r="Z28" i="4"/>
  <c r="S30" i="4"/>
  <c r="T30" i="4" s="1"/>
  <c r="J30" i="4"/>
  <c r="F21" i="4"/>
  <c r="C21" i="4"/>
  <c r="D21" i="4" s="1"/>
  <c r="F22" i="4"/>
  <c r="C22" i="4"/>
  <c r="D22" i="4" s="1"/>
  <c r="J22" i="4"/>
  <c r="T22" i="4"/>
  <c r="C15" i="4"/>
  <c r="D15" i="4" s="1"/>
  <c r="F20" i="4"/>
  <c r="C20" i="4"/>
  <c r="D20" i="4" s="1"/>
  <c r="F17" i="4"/>
  <c r="C17" i="4"/>
  <c r="D17" i="4" s="1"/>
  <c r="Z17" i="4"/>
  <c r="P17" i="4"/>
  <c r="Z20" i="4"/>
  <c r="P20" i="4"/>
  <c r="X16" i="4"/>
  <c r="N16" i="4"/>
  <c r="E36" i="4" l="1"/>
  <c r="C36" i="4" s="1"/>
  <c r="D36" i="4" s="1"/>
  <c r="N23" i="4"/>
  <c r="E33" i="4"/>
  <c r="C33" i="4" s="1"/>
  <c r="D33" i="4" s="1"/>
  <c r="AG33" i="4"/>
  <c r="AH33" i="4" s="1"/>
  <c r="AM36" i="4"/>
  <c r="AN36" i="4" s="1"/>
  <c r="C28" i="4"/>
  <c r="D28" i="4" s="1"/>
  <c r="Z33" i="4"/>
  <c r="N24" i="4"/>
  <c r="AD33" i="4"/>
  <c r="AE33" i="4" s="1"/>
  <c r="H33" i="4"/>
  <c r="Y36" i="4"/>
  <c r="Z36" i="4" s="1"/>
  <c r="F36" i="4"/>
  <c r="AA36" i="4"/>
  <c r="AB36" i="4" s="1"/>
  <c r="G44" i="4"/>
  <c r="AD36" i="4"/>
  <c r="AE36" i="4" s="1"/>
  <c r="H36" i="4"/>
  <c r="AG36" i="4"/>
  <c r="G41" i="4"/>
  <c r="O41" i="4" s="1"/>
  <c r="Y41" i="4" s="1"/>
  <c r="AA33" i="4"/>
  <c r="AB33" i="4" s="1"/>
  <c r="AM33" i="4"/>
  <c r="AN33" i="4" s="1"/>
  <c r="C25" i="4"/>
  <c r="D25" i="4" s="1"/>
  <c r="F25" i="4"/>
  <c r="M32" i="4"/>
  <c r="W32" i="4" s="1"/>
  <c r="M31" i="4"/>
  <c r="W31" i="4" s="1"/>
  <c r="U33" i="1"/>
  <c r="V33" i="1" s="1"/>
  <c r="N23" i="1"/>
  <c r="AC36" i="1"/>
  <c r="AD36" i="1" s="1"/>
  <c r="G44" i="1"/>
  <c r="C36" i="1"/>
  <c r="D36" i="1" s="1"/>
  <c r="E36" i="1"/>
  <c r="F36" i="1" s="1"/>
  <c r="H36" i="1"/>
  <c r="M36" i="1"/>
  <c r="Z36" i="1"/>
  <c r="AA36" i="1" s="1"/>
  <c r="AI36" i="1"/>
  <c r="AJ36" i="1" s="1"/>
  <c r="W36" i="1"/>
  <c r="X36" i="1" s="1"/>
  <c r="H39" i="1"/>
  <c r="G47" i="1"/>
  <c r="C39" i="1"/>
  <c r="D39" i="1" s="1"/>
  <c r="E39" i="1"/>
  <c r="F39" i="1" s="1"/>
  <c r="W39" i="1"/>
  <c r="X39" i="1" s="1"/>
  <c r="AI39" i="1"/>
  <c r="AJ39" i="1" s="1"/>
  <c r="M39" i="1"/>
  <c r="AC39" i="1"/>
  <c r="AD39" i="1" s="1"/>
  <c r="T34" i="1"/>
  <c r="S42" i="1"/>
  <c r="AC34" i="1"/>
  <c r="AD34" i="1" s="1"/>
  <c r="G42" i="1"/>
  <c r="Z34" i="1"/>
  <c r="AA34" i="1" s="1"/>
  <c r="K34" i="1"/>
  <c r="L34" i="1" s="1"/>
  <c r="H34" i="1"/>
  <c r="E34" i="1"/>
  <c r="F34" i="1" s="1"/>
  <c r="C34" i="1"/>
  <c r="D34" i="1" s="1"/>
  <c r="W34" i="1"/>
  <c r="X34" i="1" s="1"/>
  <c r="H38" i="1"/>
  <c r="G46" i="1"/>
  <c r="C38" i="1"/>
  <c r="D38" i="1" s="1"/>
  <c r="E38" i="1"/>
  <c r="F38" i="1" s="1"/>
  <c r="AF38" i="1"/>
  <c r="AG38" i="1" s="1"/>
  <c r="I38" i="1"/>
  <c r="M32" i="1"/>
  <c r="AF32" i="1"/>
  <c r="AG32" i="1" s="1"/>
  <c r="E32" i="1"/>
  <c r="F32" i="1" s="1"/>
  <c r="C32" i="1"/>
  <c r="D32" i="1" s="1"/>
  <c r="G40" i="1"/>
  <c r="Z32" i="1"/>
  <c r="AA32" i="1" s="1"/>
  <c r="H32" i="1"/>
  <c r="T35" i="1"/>
  <c r="S43" i="1"/>
  <c r="AI51" i="1"/>
  <c r="AJ51" i="1" s="1"/>
  <c r="G59" i="1"/>
  <c r="E51" i="1"/>
  <c r="F51" i="1" s="1"/>
  <c r="C51" i="1"/>
  <c r="D51" i="1" s="1"/>
  <c r="K51" i="1"/>
  <c r="L51" i="1" s="1"/>
  <c r="H51" i="1"/>
  <c r="AF51" i="1"/>
  <c r="AG51" i="1" s="1"/>
  <c r="AC37" i="1"/>
  <c r="AD37" i="1" s="1"/>
  <c r="G45" i="1"/>
  <c r="C37" i="1"/>
  <c r="D37" i="1" s="1"/>
  <c r="E37" i="1"/>
  <c r="F37" i="1" s="1"/>
  <c r="AI37" i="1"/>
  <c r="AJ37" i="1" s="1"/>
  <c r="Z37" i="1"/>
  <c r="AA37" i="1" s="1"/>
  <c r="H37" i="1"/>
  <c r="W37" i="1"/>
  <c r="X37" i="1" s="1"/>
  <c r="AI41" i="1"/>
  <c r="AJ41" i="1" s="1"/>
  <c r="E41" i="1"/>
  <c r="F41" i="1" s="1"/>
  <c r="G49" i="1"/>
  <c r="C41" i="1"/>
  <c r="D41" i="1" s="1"/>
  <c r="H41" i="1"/>
  <c r="W41" i="1"/>
  <c r="X41" i="1" s="1"/>
  <c r="AC41" i="1"/>
  <c r="AD41" i="1" s="1"/>
  <c r="M41" i="1"/>
  <c r="Z41" i="1"/>
  <c r="AA41" i="1" s="1"/>
  <c r="U34" i="4"/>
  <c r="V26" i="4"/>
  <c r="V35" i="4"/>
  <c r="U43" i="4"/>
  <c r="AM37" i="4"/>
  <c r="AN37" i="4" s="1"/>
  <c r="AG37" i="4"/>
  <c r="AH37" i="4" s="1"/>
  <c r="AD37" i="4"/>
  <c r="AE37" i="4" s="1"/>
  <c r="AA37" i="4"/>
  <c r="AB37" i="4" s="1"/>
  <c r="G45" i="4"/>
  <c r="E37" i="4"/>
  <c r="H37" i="4"/>
  <c r="AM32" i="4"/>
  <c r="AN32" i="4" s="1"/>
  <c r="AJ32" i="4"/>
  <c r="AK32" i="4" s="1"/>
  <c r="H32" i="4"/>
  <c r="E32" i="4"/>
  <c r="AG42" i="4"/>
  <c r="AH42" i="4" s="1"/>
  <c r="AD42" i="4"/>
  <c r="AE42" i="4" s="1"/>
  <c r="AA42" i="4"/>
  <c r="AB42" i="4" s="1"/>
  <c r="G50" i="4"/>
  <c r="E42" i="4"/>
  <c r="K42" i="4"/>
  <c r="L42" i="4" s="1"/>
  <c r="H42" i="4"/>
  <c r="AJ35" i="4"/>
  <c r="AK35" i="4" s="1"/>
  <c r="AM35" i="4"/>
  <c r="AN35" i="4" s="1"/>
  <c r="E35" i="4"/>
  <c r="G43" i="4"/>
  <c r="H35" i="4"/>
  <c r="K35" i="4"/>
  <c r="L35" i="4" s="1"/>
  <c r="AD31" i="4"/>
  <c r="AE31" i="4" s="1"/>
  <c r="AA31" i="4"/>
  <c r="AB31" i="4" s="1"/>
  <c r="AG31" i="4"/>
  <c r="AH31" i="4" s="1"/>
  <c r="H31" i="4"/>
  <c r="E31" i="4"/>
  <c r="H41" i="4"/>
  <c r="F30" i="4"/>
  <c r="C30" i="4"/>
  <c r="D30" i="4" s="1"/>
  <c r="H38" i="4"/>
  <c r="AJ38" i="4"/>
  <c r="AK38" i="4" s="1"/>
  <c r="G46" i="4"/>
  <c r="I46" i="4" s="1"/>
  <c r="S46" i="4" s="1"/>
  <c r="E38" i="4"/>
  <c r="I38" i="4"/>
  <c r="F29" i="4"/>
  <c r="C29" i="4"/>
  <c r="D29" i="4" s="1"/>
  <c r="C24" i="4"/>
  <c r="D24" i="4" s="1"/>
  <c r="F24" i="4"/>
  <c r="F34" i="4"/>
  <c r="C34" i="4"/>
  <c r="D34" i="4" s="1"/>
  <c r="C27" i="4"/>
  <c r="D27" i="4" s="1"/>
  <c r="F27" i="4"/>
  <c r="C23" i="4"/>
  <c r="D23" i="4" s="1"/>
  <c r="F23" i="4"/>
  <c r="F33" i="4"/>
  <c r="O44" i="4" l="1"/>
  <c r="Y44" i="4" s="1"/>
  <c r="Z44" i="4" s="1"/>
  <c r="H44" i="4"/>
  <c r="AD41" i="4"/>
  <c r="AE41" i="4" s="1"/>
  <c r="AG44" i="4"/>
  <c r="AH44" i="4" s="1"/>
  <c r="E41" i="4"/>
  <c r="C41" i="4" s="1"/>
  <c r="D41" i="4" s="1"/>
  <c r="AA41" i="4"/>
  <c r="AB41" i="4" s="1"/>
  <c r="E44" i="4"/>
  <c r="C44" i="4" s="1"/>
  <c r="D44" i="4" s="1"/>
  <c r="AD44" i="4"/>
  <c r="AE44" i="4" s="1"/>
  <c r="G52" i="4"/>
  <c r="O52" i="4" s="1"/>
  <c r="Y52" i="4" s="1"/>
  <c r="AA44" i="4"/>
  <c r="AB44" i="4" s="1"/>
  <c r="AM44" i="4"/>
  <c r="AN44" i="4" s="1"/>
  <c r="G49" i="4"/>
  <c r="H49" i="4" s="1"/>
  <c r="AM41" i="4"/>
  <c r="AN41" i="4" s="1"/>
  <c r="AG41" i="4"/>
  <c r="AH41" i="4" s="1"/>
  <c r="AI49" i="1"/>
  <c r="AJ49" i="1" s="1"/>
  <c r="G57" i="1"/>
  <c r="E49" i="1"/>
  <c r="F49" i="1" s="1"/>
  <c r="C49" i="1"/>
  <c r="D49" i="1" s="1"/>
  <c r="H49" i="1"/>
  <c r="W49" i="1"/>
  <c r="X49" i="1" s="1"/>
  <c r="AC49" i="1"/>
  <c r="AD49" i="1" s="1"/>
  <c r="M49" i="1"/>
  <c r="Z49" i="1"/>
  <c r="AA49" i="1" s="1"/>
  <c r="AI59" i="1"/>
  <c r="AJ59" i="1" s="1"/>
  <c r="C59" i="1"/>
  <c r="D59" i="1" s="1"/>
  <c r="G67" i="1"/>
  <c r="G75" i="1" s="1"/>
  <c r="E59" i="1"/>
  <c r="F59" i="1" s="1"/>
  <c r="H59" i="1"/>
  <c r="AF59" i="1"/>
  <c r="AG59" i="1" s="1"/>
  <c r="K59" i="1"/>
  <c r="L59" i="1" s="1"/>
  <c r="T43" i="1"/>
  <c r="S51" i="1"/>
  <c r="AF40" i="1"/>
  <c r="AG40" i="1" s="1"/>
  <c r="G48" i="1"/>
  <c r="E40" i="1"/>
  <c r="F40" i="1" s="1"/>
  <c r="C40" i="1"/>
  <c r="D40" i="1" s="1"/>
  <c r="H40" i="1"/>
  <c r="M40" i="1"/>
  <c r="Z40" i="1"/>
  <c r="AA40" i="1" s="1"/>
  <c r="N32" i="1"/>
  <c r="U32" i="1"/>
  <c r="V32" i="1" s="1"/>
  <c r="N39" i="1"/>
  <c r="U39" i="1"/>
  <c r="U36" i="1"/>
  <c r="V36" i="1" s="1"/>
  <c r="N36" i="1"/>
  <c r="AC44" i="1"/>
  <c r="AD44" i="1" s="1"/>
  <c r="G52" i="1"/>
  <c r="C44" i="1"/>
  <c r="D44" i="1" s="1"/>
  <c r="E44" i="1"/>
  <c r="F44" i="1" s="1"/>
  <c r="AI44" i="1"/>
  <c r="AJ44" i="1" s="1"/>
  <c r="W44" i="1"/>
  <c r="X44" i="1" s="1"/>
  <c r="H44" i="1"/>
  <c r="M44" i="1"/>
  <c r="Z44" i="1"/>
  <c r="AA44" i="1" s="1"/>
  <c r="U41" i="1"/>
  <c r="V41" i="1" s="1"/>
  <c r="N41" i="1"/>
  <c r="AC45" i="1"/>
  <c r="AD45" i="1" s="1"/>
  <c r="G53" i="1"/>
  <c r="C45" i="1"/>
  <c r="D45" i="1" s="1"/>
  <c r="E45" i="1"/>
  <c r="F45" i="1" s="1"/>
  <c r="AI45" i="1"/>
  <c r="AJ45" i="1" s="1"/>
  <c r="W45" i="1"/>
  <c r="X45" i="1" s="1"/>
  <c r="H45" i="1"/>
  <c r="Z45" i="1"/>
  <c r="AA45" i="1" s="1"/>
  <c r="J38" i="1"/>
  <c r="Q38" i="1"/>
  <c r="R38" i="1" s="1"/>
  <c r="AF46" i="1"/>
  <c r="AG46" i="1" s="1"/>
  <c r="G54" i="1"/>
  <c r="E46" i="1"/>
  <c r="F46" i="1" s="1"/>
  <c r="C46" i="1"/>
  <c r="D46" i="1" s="1"/>
  <c r="H46" i="1"/>
  <c r="I46" i="1"/>
  <c r="Z42" i="1"/>
  <c r="AA42" i="1" s="1"/>
  <c r="E42" i="1"/>
  <c r="F42" i="1" s="1"/>
  <c r="C42" i="1"/>
  <c r="D42" i="1" s="1"/>
  <c r="G50" i="1"/>
  <c r="K42" i="1"/>
  <c r="L42" i="1" s="1"/>
  <c r="H42" i="1"/>
  <c r="W42" i="1"/>
  <c r="X42" i="1" s="1"/>
  <c r="AC42" i="1"/>
  <c r="AD42" i="1" s="1"/>
  <c r="T42" i="1"/>
  <c r="S50" i="1"/>
  <c r="AI47" i="1"/>
  <c r="AJ47" i="1" s="1"/>
  <c r="E47" i="1"/>
  <c r="F47" i="1" s="1"/>
  <c r="C47" i="1"/>
  <c r="D47" i="1" s="1"/>
  <c r="G55" i="1"/>
  <c r="H47" i="1"/>
  <c r="W47" i="1"/>
  <c r="X47" i="1" s="1"/>
  <c r="M47" i="1"/>
  <c r="N47" i="1" s="1"/>
  <c r="AC47" i="1"/>
  <c r="AD47" i="1" s="1"/>
  <c r="U42" i="4"/>
  <c r="V34" i="4"/>
  <c r="S38" i="4"/>
  <c r="T38" i="4" s="1"/>
  <c r="J38" i="4"/>
  <c r="AJ46" i="4"/>
  <c r="AK46" i="4" s="1"/>
  <c r="G54" i="4"/>
  <c r="H46" i="4"/>
  <c r="E46" i="4"/>
  <c r="F44" i="4"/>
  <c r="AG39" i="4"/>
  <c r="AH39" i="4" s="1"/>
  <c r="AD39" i="4"/>
  <c r="AE39" i="4" s="1"/>
  <c r="AA39" i="4"/>
  <c r="AB39" i="4" s="1"/>
  <c r="E39" i="4"/>
  <c r="G47" i="4"/>
  <c r="H39" i="4"/>
  <c r="M39" i="4"/>
  <c r="W39" i="4" s="1"/>
  <c r="K43" i="4"/>
  <c r="L43" i="4" s="1"/>
  <c r="AM43" i="4"/>
  <c r="AN43" i="4" s="1"/>
  <c r="AJ43" i="4"/>
  <c r="AK43" i="4" s="1"/>
  <c r="E43" i="4"/>
  <c r="G51" i="4"/>
  <c r="H43" i="4"/>
  <c r="F42" i="4"/>
  <c r="C42" i="4"/>
  <c r="D42" i="4" s="1"/>
  <c r="N32" i="4"/>
  <c r="X32" i="4"/>
  <c r="F37" i="4"/>
  <c r="C37" i="4"/>
  <c r="D37" i="4" s="1"/>
  <c r="V43" i="4"/>
  <c r="U51" i="4"/>
  <c r="F38" i="4"/>
  <c r="C38" i="4"/>
  <c r="D38" i="4" s="1"/>
  <c r="AG52" i="4"/>
  <c r="AH52" i="4" s="1"/>
  <c r="Z41" i="4"/>
  <c r="P41" i="4"/>
  <c r="N31" i="4"/>
  <c r="X31" i="4"/>
  <c r="F31" i="4"/>
  <c r="C31" i="4"/>
  <c r="D31" i="4" s="1"/>
  <c r="F35" i="4"/>
  <c r="C35" i="4"/>
  <c r="D35" i="4" s="1"/>
  <c r="AG50" i="4"/>
  <c r="AH50" i="4" s="1"/>
  <c r="AD50" i="4"/>
  <c r="AE50" i="4" s="1"/>
  <c r="AA50" i="4"/>
  <c r="AB50" i="4" s="1"/>
  <c r="E50" i="4"/>
  <c r="G58" i="4"/>
  <c r="K50" i="4"/>
  <c r="L50" i="4" s="1"/>
  <c r="H50" i="4"/>
  <c r="F32" i="4"/>
  <c r="C32" i="4"/>
  <c r="D32" i="4" s="1"/>
  <c r="H40" i="4"/>
  <c r="AM40" i="4"/>
  <c r="AN40" i="4" s="1"/>
  <c r="AJ40" i="4"/>
  <c r="AK40" i="4" s="1"/>
  <c r="G48" i="4"/>
  <c r="E40" i="4"/>
  <c r="M40" i="4"/>
  <c r="AG45" i="4"/>
  <c r="AH45" i="4" s="1"/>
  <c r="AD45" i="4"/>
  <c r="AE45" i="4" s="1"/>
  <c r="AA45" i="4"/>
  <c r="AB45" i="4" s="1"/>
  <c r="AM45" i="4"/>
  <c r="AN45" i="4" s="1"/>
  <c r="G53" i="4"/>
  <c r="E45" i="4"/>
  <c r="H45" i="4"/>
  <c r="G57" i="4" l="1"/>
  <c r="P44" i="4"/>
  <c r="F41" i="4"/>
  <c r="H52" i="4"/>
  <c r="AM52" i="4"/>
  <c r="AN52" i="4" s="1"/>
  <c r="E49" i="4"/>
  <c r="C49" i="4" s="1"/>
  <c r="D49" i="4" s="1"/>
  <c r="O57" i="4"/>
  <c r="Y57" i="4" s="1"/>
  <c r="AD57" i="4"/>
  <c r="AE57" i="4" s="1"/>
  <c r="AM57" i="4"/>
  <c r="AN57" i="4" s="1"/>
  <c r="AG57" i="4"/>
  <c r="AH57" i="4" s="1"/>
  <c r="AA57" i="4"/>
  <c r="AB57" i="4" s="1"/>
  <c r="G60" i="4"/>
  <c r="E52" i="4"/>
  <c r="C52" i="4" s="1"/>
  <c r="D52" i="4" s="1"/>
  <c r="AA52" i="4"/>
  <c r="AB52" i="4" s="1"/>
  <c r="AD52" i="4"/>
  <c r="AE52" i="4" s="1"/>
  <c r="O49" i="4"/>
  <c r="AD49" i="4"/>
  <c r="AE49" i="4" s="1"/>
  <c r="AM49" i="4"/>
  <c r="AN49" i="4" s="1"/>
  <c r="AG49" i="4"/>
  <c r="AH49" i="4" s="1"/>
  <c r="AA49" i="4"/>
  <c r="AB49" i="4" s="1"/>
  <c r="G64" i="4"/>
  <c r="AJ64" i="4" s="1"/>
  <c r="AK64" i="4" s="1"/>
  <c r="G56" i="4"/>
  <c r="G63" i="4"/>
  <c r="AG63" i="4" s="1"/>
  <c r="AH63" i="4" s="1"/>
  <c r="G55" i="4"/>
  <c r="AI55" i="1"/>
  <c r="AJ55" i="1" s="1"/>
  <c r="G63" i="1"/>
  <c r="H55" i="1"/>
  <c r="E55" i="1"/>
  <c r="F55" i="1" s="1"/>
  <c r="C55" i="1"/>
  <c r="D55" i="1" s="1"/>
  <c r="M55" i="1"/>
  <c r="AC55" i="1"/>
  <c r="AD55" i="1" s="1"/>
  <c r="W55" i="1"/>
  <c r="X55" i="1" s="1"/>
  <c r="T50" i="1"/>
  <c r="S58" i="1"/>
  <c r="AC50" i="1"/>
  <c r="AD50" i="1" s="1"/>
  <c r="Z50" i="1"/>
  <c r="AA50" i="1" s="1"/>
  <c r="K50" i="1"/>
  <c r="L50" i="1" s="1"/>
  <c r="H50" i="1"/>
  <c r="G58" i="1"/>
  <c r="E50" i="1"/>
  <c r="F50" i="1" s="1"/>
  <c r="C50" i="1"/>
  <c r="D50" i="1" s="1"/>
  <c r="W50" i="1"/>
  <c r="X50" i="1" s="1"/>
  <c r="J46" i="1"/>
  <c r="Q46" i="1"/>
  <c r="R46" i="1" s="1"/>
  <c r="AF54" i="1"/>
  <c r="AG54" i="1" s="1"/>
  <c r="E54" i="1"/>
  <c r="F54" i="1" s="1"/>
  <c r="C54" i="1"/>
  <c r="D54" i="1" s="1"/>
  <c r="G62" i="1"/>
  <c r="H54" i="1"/>
  <c r="I54" i="1"/>
  <c r="AI53" i="1"/>
  <c r="AJ53" i="1" s="1"/>
  <c r="G61" i="1"/>
  <c r="C53" i="1"/>
  <c r="D53" i="1" s="1"/>
  <c r="E53" i="1"/>
  <c r="F53" i="1" s="1"/>
  <c r="W53" i="1"/>
  <c r="X53" i="1" s="1"/>
  <c r="AC53" i="1"/>
  <c r="AD53" i="1" s="1"/>
  <c r="Z53" i="1"/>
  <c r="AA53" i="1" s="1"/>
  <c r="H53" i="1"/>
  <c r="N40" i="1"/>
  <c r="U40" i="1"/>
  <c r="V40" i="1" s="1"/>
  <c r="M48" i="1"/>
  <c r="G56" i="1"/>
  <c r="AF48" i="1"/>
  <c r="AG48" i="1" s="1"/>
  <c r="E48" i="1"/>
  <c r="F48" i="1" s="1"/>
  <c r="C48" i="1"/>
  <c r="D48" i="1" s="1"/>
  <c r="Z48" i="1"/>
  <c r="AA48" i="1" s="1"/>
  <c r="H48" i="1"/>
  <c r="S59" i="1"/>
  <c r="T51" i="1"/>
  <c r="AI67" i="1"/>
  <c r="AJ67" i="1" s="1"/>
  <c r="E67" i="1"/>
  <c r="F67" i="1" s="1"/>
  <c r="C67" i="1"/>
  <c r="D67" i="1" s="1"/>
  <c r="H67" i="1"/>
  <c r="AF67" i="1"/>
  <c r="AG67" i="1" s="1"/>
  <c r="K67" i="1"/>
  <c r="L67" i="1" s="1"/>
  <c r="U49" i="1"/>
  <c r="V49" i="1" s="1"/>
  <c r="N49" i="1"/>
  <c r="AI57" i="1"/>
  <c r="AJ57" i="1" s="1"/>
  <c r="H57" i="1"/>
  <c r="G65" i="1"/>
  <c r="G73" i="1" s="1"/>
  <c r="C57" i="1"/>
  <c r="D57" i="1" s="1"/>
  <c r="E57" i="1"/>
  <c r="F57" i="1" s="1"/>
  <c r="W57" i="1"/>
  <c r="X57" i="1" s="1"/>
  <c r="AC57" i="1"/>
  <c r="AD57" i="1" s="1"/>
  <c r="M57" i="1"/>
  <c r="Z57" i="1"/>
  <c r="AA57" i="1" s="1"/>
  <c r="U44" i="1"/>
  <c r="V44" i="1" s="1"/>
  <c r="N44" i="1"/>
  <c r="AC52" i="1"/>
  <c r="AD52" i="1" s="1"/>
  <c r="C52" i="1"/>
  <c r="D52" i="1" s="1"/>
  <c r="G60" i="1"/>
  <c r="E52" i="1"/>
  <c r="F52" i="1" s="1"/>
  <c r="AI52" i="1"/>
  <c r="AJ52" i="1" s="1"/>
  <c r="W52" i="1"/>
  <c r="X52" i="1" s="1"/>
  <c r="H52" i="1"/>
  <c r="M52" i="1"/>
  <c r="Z52" i="1"/>
  <c r="AA52" i="1" s="1"/>
  <c r="V39" i="1"/>
  <c r="U47" i="1"/>
  <c r="V47" i="1" s="1"/>
  <c r="U50" i="4"/>
  <c r="V42" i="4"/>
  <c r="F45" i="4"/>
  <c r="C45" i="4"/>
  <c r="D45" i="4" s="1"/>
  <c r="N40" i="4"/>
  <c r="W40" i="4"/>
  <c r="X40" i="4" s="1"/>
  <c r="M48" i="4"/>
  <c r="AM48" i="4"/>
  <c r="AN48" i="4" s="1"/>
  <c r="AJ48" i="4"/>
  <c r="AK48" i="4" s="1"/>
  <c r="E48" i="4"/>
  <c r="H48" i="4"/>
  <c r="AD58" i="4"/>
  <c r="AE58" i="4" s="1"/>
  <c r="AG58" i="4"/>
  <c r="AH58" i="4" s="1"/>
  <c r="AA58" i="4"/>
  <c r="AB58" i="4" s="1"/>
  <c r="G66" i="4"/>
  <c r="G74" i="4" s="1"/>
  <c r="K58" i="4"/>
  <c r="L58" i="4" s="1"/>
  <c r="H58" i="4"/>
  <c r="E58" i="4"/>
  <c r="AM53" i="4"/>
  <c r="AN53" i="4" s="1"/>
  <c r="AG53" i="4"/>
  <c r="AH53" i="4" s="1"/>
  <c r="AD53" i="4"/>
  <c r="AE53" i="4" s="1"/>
  <c r="AA53" i="4"/>
  <c r="AB53" i="4" s="1"/>
  <c r="G61" i="4"/>
  <c r="H53" i="4"/>
  <c r="E53" i="4"/>
  <c r="F40" i="4"/>
  <c r="C40" i="4"/>
  <c r="D40" i="4" s="1"/>
  <c r="C50" i="4"/>
  <c r="D50" i="4" s="1"/>
  <c r="F50" i="4"/>
  <c r="G65" i="4"/>
  <c r="H57" i="4"/>
  <c r="E57" i="4"/>
  <c r="AG60" i="4"/>
  <c r="AH60" i="4" s="1"/>
  <c r="F52" i="4"/>
  <c r="U59" i="4"/>
  <c r="V51" i="4"/>
  <c r="F43" i="4"/>
  <c r="C43" i="4"/>
  <c r="D43" i="4" s="1"/>
  <c r="N39" i="4"/>
  <c r="X39" i="4"/>
  <c r="AD47" i="4"/>
  <c r="AE47" i="4" s="1"/>
  <c r="AA47" i="4"/>
  <c r="AB47" i="4" s="1"/>
  <c r="AG47" i="4"/>
  <c r="AH47" i="4" s="1"/>
  <c r="H47" i="4"/>
  <c r="E47" i="4"/>
  <c r="M47" i="4"/>
  <c r="F46" i="4"/>
  <c r="C46" i="4"/>
  <c r="D46" i="4" s="1"/>
  <c r="AJ54" i="4"/>
  <c r="AK54" i="4" s="1"/>
  <c r="G62" i="4"/>
  <c r="E54" i="4"/>
  <c r="H54" i="4"/>
  <c r="I54" i="4"/>
  <c r="F49" i="4"/>
  <c r="P52" i="4"/>
  <c r="Z52" i="4"/>
  <c r="AM51" i="4"/>
  <c r="AN51" i="4" s="1"/>
  <c r="AJ51" i="4"/>
  <c r="AK51" i="4" s="1"/>
  <c r="G59" i="4"/>
  <c r="K51" i="4"/>
  <c r="L51" i="4" s="1"/>
  <c r="H51" i="4"/>
  <c r="E51" i="4"/>
  <c r="F39" i="4"/>
  <c r="C39" i="4"/>
  <c r="D39" i="4" s="1"/>
  <c r="J46" i="4"/>
  <c r="T46" i="4"/>
  <c r="I16" i="3"/>
  <c r="K16" i="3" s="1"/>
  <c r="I15" i="3"/>
  <c r="K15" i="3" s="1"/>
  <c r="I14" i="3"/>
  <c r="Y49" i="4" l="1"/>
  <c r="Z49" i="4" s="1"/>
  <c r="O60" i="4"/>
  <c r="P60" i="4" s="1"/>
  <c r="AA63" i="4"/>
  <c r="AB63" i="4" s="1"/>
  <c r="E64" i="4"/>
  <c r="C64" i="4" s="1"/>
  <c r="D64" i="4" s="1"/>
  <c r="H64" i="4"/>
  <c r="AM64" i="4"/>
  <c r="AN64" i="4" s="1"/>
  <c r="E63" i="4"/>
  <c r="F63" i="4" s="1"/>
  <c r="AD63" i="4"/>
  <c r="AE63" i="4" s="1"/>
  <c r="E60" i="4"/>
  <c r="F60" i="4" s="1"/>
  <c r="I19" i="3"/>
  <c r="I21" i="3"/>
  <c r="I26" i="3" s="1"/>
  <c r="I31" i="3" s="1"/>
  <c r="G68" i="4"/>
  <c r="E68" i="4" s="1"/>
  <c r="AM60" i="4"/>
  <c r="AN60" i="4" s="1"/>
  <c r="P49" i="4"/>
  <c r="AG55" i="4"/>
  <c r="AH55" i="4" s="1"/>
  <c r="AD55" i="4"/>
  <c r="AE55" i="4" s="1"/>
  <c r="AA55" i="4"/>
  <c r="AB55" i="4" s="1"/>
  <c r="AJ56" i="4"/>
  <c r="AK56" i="4" s="1"/>
  <c r="AM56" i="4"/>
  <c r="AN56" i="4" s="1"/>
  <c r="H60" i="4"/>
  <c r="AA60" i="4"/>
  <c r="AB60" i="4" s="1"/>
  <c r="AD60" i="4"/>
  <c r="AE60" i="4" s="1"/>
  <c r="O65" i="4"/>
  <c r="Y65" i="4" s="1"/>
  <c r="AD65" i="4"/>
  <c r="AE65" i="4" s="1"/>
  <c r="AM65" i="4"/>
  <c r="AN65" i="4" s="1"/>
  <c r="AG65" i="4"/>
  <c r="AH65" i="4" s="1"/>
  <c r="AA65" i="4"/>
  <c r="AB65" i="4" s="1"/>
  <c r="G72" i="4"/>
  <c r="M72" i="4" s="1"/>
  <c r="W72" i="4" s="1"/>
  <c r="M64" i="4"/>
  <c r="W64" i="4" s="1"/>
  <c r="X64" i="4" s="1"/>
  <c r="H56" i="4"/>
  <c r="M56" i="4"/>
  <c r="E56" i="4"/>
  <c r="G71" i="4"/>
  <c r="M71" i="4" s="1"/>
  <c r="W71" i="4" s="1"/>
  <c r="M63" i="4"/>
  <c r="W63" i="4" s="1"/>
  <c r="X63" i="4" s="1"/>
  <c r="H63" i="4"/>
  <c r="H55" i="4"/>
  <c r="E55" i="4"/>
  <c r="M55" i="4"/>
  <c r="AC60" i="1"/>
  <c r="AD60" i="1" s="1"/>
  <c r="G68" i="1"/>
  <c r="G76" i="1" s="1"/>
  <c r="AI60" i="1"/>
  <c r="AJ60" i="1" s="1"/>
  <c r="H60" i="1"/>
  <c r="E60" i="1"/>
  <c r="F60" i="1" s="1"/>
  <c r="C60" i="1"/>
  <c r="D60" i="1" s="1"/>
  <c r="W60" i="1"/>
  <c r="X60" i="1" s="1"/>
  <c r="M60" i="1"/>
  <c r="Z60" i="1"/>
  <c r="AA60" i="1" s="1"/>
  <c r="U57" i="1"/>
  <c r="V57" i="1" s="1"/>
  <c r="N57" i="1"/>
  <c r="AI75" i="1"/>
  <c r="AJ75" i="1" s="1"/>
  <c r="H75" i="1"/>
  <c r="E75" i="1"/>
  <c r="G83" i="1"/>
  <c r="AF75" i="1"/>
  <c r="AG75" i="1" s="1"/>
  <c r="C75" i="1"/>
  <c r="D75" i="1" s="1"/>
  <c r="K75" i="1"/>
  <c r="T59" i="1"/>
  <c r="S67" i="1"/>
  <c r="M56" i="1"/>
  <c r="G64" i="1"/>
  <c r="Z56" i="1"/>
  <c r="AA56" i="1" s="1"/>
  <c r="H56" i="1"/>
  <c r="AF56" i="1"/>
  <c r="AG56" i="1" s="1"/>
  <c r="C56" i="1"/>
  <c r="D56" i="1" s="1"/>
  <c r="E56" i="1"/>
  <c r="F56" i="1" s="1"/>
  <c r="AI61" i="1"/>
  <c r="AJ61" i="1" s="1"/>
  <c r="G69" i="1"/>
  <c r="C61" i="1"/>
  <c r="D61" i="1" s="1"/>
  <c r="E61" i="1"/>
  <c r="F61" i="1" s="1"/>
  <c r="Z61" i="1"/>
  <c r="AA61" i="1" s="1"/>
  <c r="W61" i="1"/>
  <c r="X61" i="1" s="1"/>
  <c r="AC61" i="1"/>
  <c r="AD61" i="1" s="1"/>
  <c r="H61" i="1"/>
  <c r="Q54" i="1"/>
  <c r="R54" i="1" s="1"/>
  <c r="J54" i="1"/>
  <c r="AF62" i="1"/>
  <c r="AG62" i="1" s="1"/>
  <c r="E62" i="1"/>
  <c r="F62" i="1" s="1"/>
  <c r="G70" i="1"/>
  <c r="C62" i="1"/>
  <c r="D62" i="1" s="1"/>
  <c r="H62" i="1"/>
  <c r="I62" i="1"/>
  <c r="T58" i="1"/>
  <c r="S66" i="1"/>
  <c r="N55" i="1"/>
  <c r="U55" i="1"/>
  <c r="V55" i="1" s="1"/>
  <c r="AI63" i="1"/>
  <c r="AJ63" i="1" s="1"/>
  <c r="G71" i="1"/>
  <c r="E63" i="1"/>
  <c r="F63" i="1" s="1"/>
  <c r="C63" i="1"/>
  <c r="D63" i="1" s="1"/>
  <c r="H63" i="1"/>
  <c r="M63" i="1"/>
  <c r="AC63" i="1"/>
  <c r="AD63" i="1" s="1"/>
  <c r="W63" i="1"/>
  <c r="X63" i="1" s="1"/>
  <c r="U52" i="1"/>
  <c r="V52" i="1" s="1"/>
  <c r="N52" i="1"/>
  <c r="AI65" i="1"/>
  <c r="AJ65" i="1" s="1"/>
  <c r="E65" i="1"/>
  <c r="F65" i="1" s="1"/>
  <c r="C65" i="1"/>
  <c r="D65" i="1" s="1"/>
  <c r="M65" i="1"/>
  <c r="Z65" i="1"/>
  <c r="AA65" i="1" s="1"/>
  <c r="H65" i="1"/>
  <c r="W65" i="1"/>
  <c r="X65" i="1" s="1"/>
  <c r="AC65" i="1"/>
  <c r="AD65" i="1" s="1"/>
  <c r="U48" i="1"/>
  <c r="V48" i="1" s="1"/>
  <c r="N48" i="1"/>
  <c r="Z58" i="1"/>
  <c r="AA58" i="1" s="1"/>
  <c r="K58" i="1"/>
  <c r="L58" i="1" s="1"/>
  <c r="H58" i="1"/>
  <c r="G66" i="1"/>
  <c r="G74" i="1" s="1"/>
  <c r="E58" i="1"/>
  <c r="F58" i="1" s="1"/>
  <c r="C58" i="1"/>
  <c r="D58" i="1" s="1"/>
  <c r="W58" i="1"/>
  <c r="X58" i="1" s="1"/>
  <c r="AC58" i="1"/>
  <c r="AD58" i="1" s="1"/>
  <c r="U58" i="4"/>
  <c r="V50" i="4"/>
  <c r="E72" i="4"/>
  <c r="N64" i="4"/>
  <c r="AM59" i="4"/>
  <c r="AN59" i="4" s="1"/>
  <c r="AJ59" i="4"/>
  <c r="AK59" i="4" s="1"/>
  <c r="G67" i="4"/>
  <c r="G75" i="4" s="1"/>
  <c r="E59" i="4"/>
  <c r="K59" i="4"/>
  <c r="L59" i="4" s="1"/>
  <c r="H59" i="4"/>
  <c r="F51" i="4"/>
  <c r="C51" i="4"/>
  <c r="D51" i="4" s="1"/>
  <c r="J54" i="4"/>
  <c r="S54" i="4"/>
  <c r="T54" i="4" s="1"/>
  <c r="C54" i="4"/>
  <c r="D54" i="4" s="1"/>
  <c r="F54" i="4"/>
  <c r="F47" i="4"/>
  <c r="C47" i="4"/>
  <c r="D47" i="4" s="1"/>
  <c r="AM68" i="4"/>
  <c r="AN68" i="4" s="1"/>
  <c r="F57" i="4"/>
  <c r="C57" i="4"/>
  <c r="D57" i="4" s="1"/>
  <c r="G73" i="4"/>
  <c r="E65" i="4"/>
  <c r="H65" i="4"/>
  <c r="C53" i="4"/>
  <c r="D53" i="4" s="1"/>
  <c r="F53" i="4"/>
  <c r="AG61" i="4"/>
  <c r="AH61" i="4" s="1"/>
  <c r="AM61" i="4"/>
  <c r="AN61" i="4" s="1"/>
  <c r="AD61" i="4"/>
  <c r="AE61" i="4" s="1"/>
  <c r="AA61" i="4"/>
  <c r="AB61" i="4" s="1"/>
  <c r="E61" i="4"/>
  <c r="G69" i="4"/>
  <c r="H61" i="4"/>
  <c r="K66" i="4"/>
  <c r="L66" i="4" s="1"/>
  <c r="AG66" i="4"/>
  <c r="AH66" i="4" s="1"/>
  <c r="AD66" i="4"/>
  <c r="AE66" i="4" s="1"/>
  <c r="AA66" i="4"/>
  <c r="AB66" i="4" s="1"/>
  <c r="E66" i="4"/>
  <c r="H66" i="4"/>
  <c r="F48" i="4"/>
  <c r="C48" i="4"/>
  <c r="D48" i="4" s="1"/>
  <c r="H62" i="4"/>
  <c r="AJ62" i="4"/>
  <c r="AK62" i="4" s="1"/>
  <c r="G70" i="4"/>
  <c r="E62" i="4"/>
  <c r="I62" i="4"/>
  <c r="N47" i="4"/>
  <c r="W47" i="4"/>
  <c r="X47" i="4" s="1"/>
  <c r="V59" i="4"/>
  <c r="U67" i="4"/>
  <c r="U75" i="4" s="1"/>
  <c r="U83" i="4" s="1"/>
  <c r="P57" i="4"/>
  <c r="Z57" i="4"/>
  <c r="F58" i="4"/>
  <c r="C58" i="4"/>
  <c r="D58" i="4" s="1"/>
  <c r="W48" i="4"/>
  <c r="X48" i="4" s="1"/>
  <c r="N48" i="4"/>
  <c r="O15" i="3"/>
  <c r="I20" i="3"/>
  <c r="I25" i="3" s="1"/>
  <c r="H68" i="4" l="1"/>
  <c r="AD68" i="4"/>
  <c r="AE68" i="4" s="1"/>
  <c r="AA68" i="4"/>
  <c r="AB68" i="4" s="1"/>
  <c r="F64" i="4"/>
  <c r="Y60" i="4"/>
  <c r="Z60" i="4" s="1"/>
  <c r="C60" i="4"/>
  <c r="D60" i="4" s="1"/>
  <c r="G76" i="4"/>
  <c r="O76" i="4" s="1"/>
  <c r="Y76" i="4" s="1"/>
  <c r="O68" i="4"/>
  <c r="Y68" i="4" s="1"/>
  <c r="AG68" i="4"/>
  <c r="AH68" i="4" s="1"/>
  <c r="C63" i="4"/>
  <c r="D63" i="4" s="1"/>
  <c r="E71" i="4"/>
  <c r="F71" i="4" s="1"/>
  <c r="AG71" i="4"/>
  <c r="AH71" i="4" s="1"/>
  <c r="G79" i="4"/>
  <c r="M79" i="4" s="1"/>
  <c r="W79" i="4" s="1"/>
  <c r="I24" i="3"/>
  <c r="O73" i="4"/>
  <c r="Y73" i="4" s="1"/>
  <c r="AM73" i="4"/>
  <c r="AN73" i="4" s="1"/>
  <c r="AG73" i="4"/>
  <c r="AH73" i="4" s="1"/>
  <c r="AA73" i="4"/>
  <c r="AB73" i="4" s="1"/>
  <c r="AD73" i="4"/>
  <c r="AE73" i="4" s="1"/>
  <c r="H72" i="4"/>
  <c r="N63" i="4"/>
  <c r="C56" i="4"/>
  <c r="D56" i="4" s="1"/>
  <c r="F56" i="4"/>
  <c r="G80" i="4"/>
  <c r="M80" i="4" s="1"/>
  <c r="W80" i="4" s="1"/>
  <c r="AM72" i="4"/>
  <c r="AN72" i="4" s="1"/>
  <c r="AJ72" i="4"/>
  <c r="AK72" i="4" s="1"/>
  <c r="W56" i="4"/>
  <c r="X56" i="4" s="1"/>
  <c r="N56" i="4"/>
  <c r="C55" i="4"/>
  <c r="D55" i="4" s="1"/>
  <c r="F55" i="4"/>
  <c r="AA71" i="4"/>
  <c r="AB71" i="4" s="1"/>
  <c r="AD71" i="4"/>
  <c r="AE71" i="4" s="1"/>
  <c r="H71" i="4"/>
  <c r="N55" i="4"/>
  <c r="W55" i="4"/>
  <c r="X55" i="4" s="1"/>
  <c r="AC66" i="1"/>
  <c r="AD66" i="1" s="1"/>
  <c r="Z66" i="1"/>
  <c r="AA66" i="1" s="1"/>
  <c r="K66" i="1"/>
  <c r="L66" i="1" s="1"/>
  <c r="H66" i="1"/>
  <c r="E66" i="1"/>
  <c r="F66" i="1" s="1"/>
  <c r="C66" i="1"/>
  <c r="D66" i="1" s="1"/>
  <c r="W66" i="1"/>
  <c r="X66" i="1" s="1"/>
  <c r="U65" i="1"/>
  <c r="V65" i="1" s="1"/>
  <c r="N65" i="1"/>
  <c r="AF70" i="1"/>
  <c r="AG70" i="1" s="1"/>
  <c r="G78" i="1"/>
  <c r="H70" i="1"/>
  <c r="E70" i="1"/>
  <c r="F70" i="1" s="1"/>
  <c r="C70" i="1"/>
  <c r="D70" i="1" s="1"/>
  <c r="I70" i="1"/>
  <c r="M64" i="1"/>
  <c r="AF64" i="1"/>
  <c r="AG64" i="1" s="1"/>
  <c r="E64" i="1"/>
  <c r="F64" i="1" s="1"/>
  <c r="C64" i="1"/>
  <c r="D64" i="1" s="1"/>
  <c r="G72" i="1"/>
  <c r="Z64" i="1"/>
  <c r="AA64" i="1" s="1"/>
  <c r="H64" i="1"/>
  <c r="S75" i="1"/>
  <c r="T67" i="1"/>
  <c r="U60" i="1"/>
  <c r="V60" i="1" s="1"/>
  <c r="N60" i="1"/>
  <c r="AC68" i="1"/>
  <c r="AD68" i="1" s="1"/>
  <c r="C68" i="1"/>
  <c r="D68" i="1" s="1"/>
  <c r="E68" i="1"/>
  <c r="F68" i="1" s="1"/>
  <c r="H68" i="1"/>
  <c r="M68" i="1"/>
  <c r="Z68" i="1"/>
  <c r="AA68" i="1" s="1"/>
  <c r="AI68" i="1"/>
  <c r="AJ68" i="1" s="1"/>
  <c r="W68" i="1"/>
  <c r="X68" i="1" s="1"/>
  <c r="AI73" i="1"/>
  <c r="AJ73" i="1" s="1"/>
  <c r="C73" i="1"/>
  <c r="D73" i="1" s="1"/>
  <c r="G81" i="1"/>
  <c r="H73" i="1"/>
  <c r="E73" i="1"/>
  <c r="M73" i="1"/>
  <c r="Z73" i="1"/>
  <c r="AA73" i="1" s="1"/>
  <c r="W73" i="1"/>
  <c r="X73" i="1" s="1"/>
  <c r="AC73" i="1"/>
  <c r="AD73" i="1" s="1"/>
  <c r="N63" i="1"/>
  <c r="U63" i="1"/>
  <c r="V63" i="1" s="1"/>
  <c r="AI71" i="1"/>
  <c r="AJ71" i="1" s="1"/>
  <c r="G79" i="1"/>
  <c r="C71" i="1"/>
  <c r="D71" i="1" s="1"/>
  <c r="H71" i="1"/>
  <c r="M71" i="1"/>
  <c r="AC71" i="1"/>
  <c r="AD71" i="1" s="1"/>
  <c r="E71" i="1"/>
  <c r="W71" i="1"/>
  <c r="X71" i="1" s="1"/>
  <c r="T66" i="1"/>
  <c r="S74" i="1"/>
  <c r="Q62" i="1"/>
  <c r="R62" i="1" s="1"/>
  <c r="J62" i="1"/>
  <c r="AC69" i="1"/>
  <c r="AD69" i="1" s="1"/>
  <c r="G77" i="1"/>
  <c r="E69" i="1"/>
  <c r="F69" i="1" s="1"/>
  <c r="C69" i="1"/>
  <c r="D69" i="1" s="1"/>
  <c r="AI69" i="1"/>
  <c r="AJ69" i="1" s="1"/>
  <c r="W69" i="1"/>
  <c r="X69" i="1" s="1"/>
  <c r="H69" i="1"/>
  <c r="Z69" i="1"/>
  <c r="AA69" i="1" s="1"/>
  <c r="N56" i="1"/>
  <c r="U56" i="1"/>
  <c r="V56" i="1" s="1"/>
  <c r="AI83" i="1"/>
  <c r="AJ83" i="1" s="1"/>
  <c r="E83" i="1"/>
  <c r="F83" i="1" s="1"/>
  <c r="C83" i="1"/>
  <c r="D83" i="1" s="1"/>
  <c r="H83" i="1"/>
  <c r="AF83" i="1"/>
  <c r="AG83" i="1" s="1"/>
  <c r="K83" i="1"/>
  <c r="L83" i="1" s="1"/>
  <c r="U66" i="4"/>
  <c r="V58" i="4"/>
  <c r="F72" i="4"/>
  <c r="C72" i="4"/>
  <c r="D72" i="4" s="1"/>
  <c r="N72" i="4"/>
  <c r="X72" i="4"/>
  <c r="AG79" i="4"/>
  <c r="AH79" i="4" s="1"/>
  <c r="N71" i="4"/>
  <c r="X71" i="4"/>
  <c r="V67" i="4"/>
  <c r="F62" i="4"/>
  <c r="C62" i="4"/>
  <c r="D62" i="4" s="1"/>
  <c r="AG74" i="4"/>
  <c r="AH74" i="4" s="1"/>
  <c r="AD74" i="4"/>
  <c r="AE74" i="4" s="1"/>
  <c r="AA74" i="4"/>
  <c r="AB74" i="4" s="1"/>
  <c r="G82" i="4"/>
  <c r="K74" i="4"/>
  <c r="L74" i="4" s="1"/>
  <c r="H74" i="4"/>
  <c r="E74" i="4"/>
  <c r="AG69" i="4"/>
  <c r="AH69" i="4" s="1"/>
  <c r="AD69" i="4"/>
  <c r="AE69" i="4" s="1"/>
  <c r="AM69" i="4"/>
  <c r="AN69" i="4" s="1"/>
  <c r="AA69" i="4"/>
  <c r="AB69" i="4" s="1"/>
  <c r="E69" i="4"/>
  <c r="G77" i="4"/>
  <c r="H69" i="4"/>
  <c r="H73" i="4"/>
  <c r="G81" i="4"/>
  <c r="E73" i="4"/>
  <c r="C68" i="4"/>
  <c r="D68" i="4" s="1"/>
  <c r="F68" i="4"/>
  <c r="C59" i="4"/>
  <c r="D59" i="4" s="1"/>
  <c r="F59" i="4"/>
  <c r="S62" i="4"/>
  <c r="T62" i="4" s="1"/>
  <c r="J62" i="4"/>
  <c r="AJ70" i="4"/>
  <c r="AK70" i="4" s="1"/>
  <c r="G78" i="4"/>
  <c r="E70" i="4"/>
  <c r="H70" i="4"/>
  <c r="I70" i="4"/>
  <c r="F66" i="4"/>
  <c r="C66" i="4"/>
  <c r="D66" i="4" s="1"/>
  <c r="C61" i="4"/>
  <c r="D61" i="4" s="1"/>
  <c r="F61" i="4"/>
  <c r="F65" i="4"/>
  <c r="C65" i="4"/>
  <c r="D65" i="4" s="1"/>
  <c r="P65" i="4"/>
  <c r="Z65" i="4"/>
  <c r="E76" i="4"/>
  <c r="Z68" i="4"/>
  <c r="E67" i="4"/>
  <c r="AJ67" i="4"/>
  <c r="AK67" i="4" s="1"/>
  <c r="AM67" i="4"/>
  <c r="AN67" i="4" s="1"/>
  <c r="K67" i="4"/>
  <c r="L67" i="4" s="1"/>
  <c r="H67" i="4"/>
  <c r="O25" i="3"/>
  <c r="I30" i="3"/>
  <c r="P16" i="3"/>
  <c r="P56" i="3"/>
  <c r="P46" i="3"/>
  <c r="P36" i="3"/>
  <c r="P26" i="3"/>
  <c r="AD76" i="4" l="1"/>
  <c r="AE76" i="4" s="1"/>
  <c r="AG76" i="4"/>
  <c r="AH76" i="4" s="1"/>
  <c r="AA76" i="4"/>
  <c r="AB76" i="4" s="1"/>
  <c r="AM76" i="4"/>
  <c r="AN76" i="4" s="1"/>
  <c r="P68" i="4"/>
  <c r="G84" i="4"/>
  <c r="O84" i="4" s="1"/>
  <c r="Y84" i="4" s="1"/>
  <c r="H76" i="4"/>
  <c r="C71" i="4"/>
  <c r="D71" i="4" s="1"/>
  <c r="AA79" i="4"/>
  <c r="AB79" i="4" s="1"/>
  <c r="E80" i="4"/>
  <c r="F80" i="4" s="1"/>
  <c r="AD79" i="4"/>
  <c r="AE79" i="4" s="1"/>
  <c r="AM80" i="4"/>
  <c r="AN80" i="4" s="1"/>
  <c r="H79" i="4"/>
  <c r="E79" i="4"/>
  <c r="F79" i="4" s="1"/>
  <c r="I29" i="3"/>
  <c r="O81" i="4"/>
  <c r="Y81" i="4" s="1"/>
  <c r="AM81" i="4"/>
  <c r="AN81" i="4" s="1"/>
  <c r="AG81" i="4"/>
  <c r="AH81" i="4" s="1"/>
  <c r="AA81" i="4"/>
  <c r="AB81" i="4" s="1"/>
  <c r="AD81" i="4"/>
  <c r="AE81" i="4" s="1"/>
  <c r="AJ80" i="4"/>
  <c r="AK80" i="4" s="1"/>
  <c r="H80" i="4"/>
  <c r="U71" i="1"/>
  <c r="V71" i="1" s="1"/>
  <c r="N71" i="1"/>
  <c r="N73" i="1"/>
  <c r="U73" i="1"/>
  <c r="V73" i="1" s="1"/>
  <c r="S83" i="1"/>
  <c r="T83" i="1" s="1"/>
  <c r="T75" i="1"/>
  <c r="J70" i="1"/>
  <c r="Q70" i="1"/>
  <c r="R70" i="1" s="1"/>
  <c r="AF78" i="1"/>
  <c r="AG78" i="1" s="1"/>
  <c r="E78" i="1"/>
  <c r="F78" i="1" s="1"/>
  <c r="C78" i="1"/>
  <c r="D78" i="1" s="1"/>
  <c r="G86" i="1"/>
  <c r="H78" i="1"/>
  <c r="I78" i="1"/>
  <c r="AI77" i="1"/>
  <c r="AJ77" i="1" s="1"/>
  <c r="C77" i="1"/>
  <c r="D77" i="1" s="1"/>
  <c r="G85" i="1"/>
  <c r="E77" i="1"/>
  <c r="F77" i="1" s="1"/>
  <c r="Z77" i="1"/>
  <c r="AA77" i="1" s="1"/>
  <c r="H77" i="1"/>
  <c r="W77" i="1"/>
  <c r="X77" i="1" s="1"/>
  <c r="AC77" i="1"/>
  <c r="AD77" i="1" s="1"/>
  <c r="T74" i="1"/>
  <c r="S82" i="1"/>
  <c r="T82" i="1" s="1"/>
  <c r="AI79" i="1"/>
  <c r="AJ79" i="1" s="1"/>
  <c r="H79" i="1"/>
  <c r="E79" i="1"/>
  <c r="F79" i="1" s="1"/>
  <c r="C79" i="1"/>
  <c r="D79" i="1" s="1"/>
  <c r="M79" i="1"/>
  <c r="AC79" i="1"/>
  <c r="AD79" i="1" s="1"/>
  <c r="W79" i="1"/>
  <c r="X79" i="1" s="1"/>
  <c r="AI81" i="1"/>
  <c r="AJ81" i="1" s="1"/>
  <c r="H81" i="1"/>
  <c r="E81" i="1"/>
  <c r="F81" i="1" s="1"/>
  <c r="C81" i="1"/>
  <c r="D81" i="1" s="1"/>
  <c r="W81" i="1"/>
  <c r="X81" i="1" s="1"/>
  <c r="AC81" i="1"/>
  <c r="AD81" i="1" s="1"/>
  <c r="M81" i="1"/>
  <c r="Z81" i="1"/>
  <c r="AA81" i="1" s="1"/>
  <c r="U68" i="1"/>
  <c r="V68" i="1" s="1"/>
  <c r="N68" i="1"/>
  <c r="AC76" i="1"/>
  <c r="AD76" i="1" s="1"/>
  <c r="G84" i="1"/>
  <c r="C76" i="1"/>
  <c r="D76" i="1" s="1"/>
  <c r="H76" i="1"/>
  <c r="M76" i="1"/>
  <c r="Z76" i="1"/>
  <c r="AA76" i="1" s="1"/>
  <c r="E76" i="1"/>
  <c r="AI76" i="1"/>
  <c r="AJ76" i="1" s="1"/>
  <c r="W76" i="1"/>
  <c r="X76" i="1" s="1"/>
  <c r="AF72" i="1"/>
  <c r="AG72" i="1" s="1"/>
  <c r="H72" i="1"/>
  <c r="E72" i="1"/>
  <c r="G80" i="1"/>
  <c r="C72" i="1"/>
  <c r="D72" i="1" s="1"/>
  <c r="M72" i="1"/>
  <c r="Z72" i="1"/>
  <c r="AA72" i="1" s="1"/>
  <c r="N64" i="1"/>
  <c r="U64" i="1"/>
  <c r="V64" i="1" s="1"/>
  <c r="AC74" i="1"/>
  <c r="AD74" i="1" s="1"/>
  <c r="G82" i="1"/>
  <c r="Z74" i="1"/>
  <c r="AA74" i="1" s="1"/>
  <c r="K74" i="1"/>
  <c r="L74" i="1" s="1"/>
  <c r="H74" i="1"/>
  <c r="E74" i="1"/>
  <c r="F74" i="1" s="1"/>
  <c r="C74" i="1"/>
  <c r="D74" i="1" s="1"/>
  <c r="W74" i="1"/>
  <c r="X74" i="1" s="1"/>
  <c r="U74" i="4"/>
  <c r="V66" i="4"/>
  <c r="C79" i="4"/>
  <c r="D79" i="4" s="1"/>
  <c r="X80" i="4"/>
  <c r="N80" i="4"/>
  <c r="N79" i="4"/>
  <c r="X79" i="4"/>
  <c r="C67" i="4"/>
  <c r="D67" i="4" s="1"/>
  <c r="F67" i="4"/>
  <c r="K75" i="4"/>
  <c r="L75" i="4" s="1"/>
  <c r="AM75" i="4"/>
  <c r="AN75" i="4" s="1"/>
  <c r="AJ75" i="4"/>
  <c r="AK75" i="4" s="1"/>
  <c r="G83" i="4"/>
  <c r="E75" i="4"/>
  <c r="H75" i="4"/>
  <c r="Z76" i="4"/>
  <c r="P76" i="4"/>
  <c r="J70" i="4"/>
  <c r="S70" i="4"/>
  <c r="T70" i="4" s="1"/>
  <c r="C70" i="4"/>
  <c r="D70" i="4" s="1"/>
  <c r="F70" i="4"/>
  <c r="F73" i="4"/>
  <c r="C73" i="4"/>
  <c r="D73" i="4" s="1"/>
  <c r="AM77" i="4"/>
  <c r="AN77" i="4" s="1"/>
  <c r="AG77" i="4"/>
  <c r="AH77" i="4" s="1"/>
  <c r="AD77" i="4"/>
  <c r="AE77" i="4" s="1"/>
  <c r="AA77" i="4"/>
  <c r="AB77" i="4" s="1"/>
  <c r="E77" i="4"/>
  <c r="G85" i="4"/>
  <c r="AA85" i="4" s="1"/>
  <c r="H77" i="4"/>
  <c r="F74" i="4"/>
  <c r="C74" i="4"/>
  <c r="D74" i="4" s="1"/>
  <c r="V75" i="4"/>
  <c r="V83" i="4"/>
  <c r="F76" i="4"/>
  <c r="C76" i="4"/>
  <c r="D76" i="4" s="1"/>
  <c r="AD84" i="4"/>
  <c r="AE84" i="4" s="1"/>
  <c r="H78" i="4"/>
  <c r="AJ78" i="4"/>
  <c r="AK78" i="4" s="1"/>
  <c r="G86" i="4"/>
  <c r="E78" i="4"/>
  <c r="I78" i="4"/>
  <c r="Z73" i="4"/>
  <c r="P73" i="4"/>
  <c r="H81" i="4"/>
  <c r="E81" i="4"/>
  <c r="F69" i="4"/>
  <c r="C69" i="4"/>
  <c r="D69" i="4" s="1"/>
  <c r="AG82" i="4"/>
  <c r="AH82" i="4" s="1"/>
  <c r="AD82" i="4"/>
  <c r="AE82" i="4" s="1"/>
  <c r="AA82" i="4"/>
  <c r="AB82" i="4" s="1"/>
  <c r="E82" i="4"/>
  <c r="K82" i="4"/>
  <c r="L82" i="4" s="1"/>
  <c r="H82" i="4"/>
  <c r="E84" i="4" l="1"/>
  <c r="AM84" i="4"/>
  <c r="AN84" i="4" s="1"/>
  <c r="AG84" i="4"/>
  <c r="AH84" i="4" s="1"/>
  <c r="H84" i="4"/>
  <c r="AA84" i="4"/>
  <c r="AB84" i="4" s="1"/>
  <c r="C80" i="4"/>
  <c r="D80" i="4" s="1"/>
  <c r="N72" i="1"/>
  <c r="U72" i="1"/>
  <c r="V72" i="1" s="1"/>
  <c r="M80" i="1"/>
  <c r="U80" i="1" s="1"/>
  <c r="Z80" i="1"/>
  <c r="AA80" i="1" s="1"/>
  <c r="H80" i="1"/>
  <c r="AF80" i="1"/>
  <c r="AG80" i="1" s="1"/>
  <c r="E80" i="1"/>
  <c r="F80" i="1" s="1"/>
  <c r="C80" i="1"/>
  <c r="D80" i="1" s="1"/>
  <c r="U76" i="1"/>
  <c r="V76" i="1" s="1"/>
  <c r="N76" i="1"/>
  <c r="U81" i="1"/>
  <c r="V81" i="1" s="1"/>
  <c r="N81" i="1"/>
  <c r="Q78" i="1"/>
  <c r="R78" i="1" s="1"/>
  <c r="J78" i="1"/>
  <c r="AF86" i="1"/>
  <c r="AG86" i="1" s="1"/>
  <c r="H86" i="1"/>
  <c r="E86" i="1"/>
  <c r="F86" i="1" s="1"/>
  <c r="C86" i="1"/>
  <c r="D86" i="1" s="1"/>
  <c r="I86" i="1"/>
  <c r="AC82" i="1"/>
  <c r="AD82" i="1" s="1"/>
  <c r="C82" i="1"/>
  <c r="D82" i="1" s="1"/>
  <c r="E82" i="1"/>
  <c r="F82" i="1" s="1"/>
  <c r="H82" i="1"/>
  <c r="Z82" i="1"/>
  <c r="AA82" i="1" s="1"/>
  <c r="K82" i="1"/>
  <c r="L82" i="1" s="1"/>
  <c r="W82" i="1"/>
  <c r="X82" i="1" s="1"/>
  <c r="AC84" i="1"/>
  <c r="AD84" i="1" s="1"/>
  <c r="AI84" i="1"/>
  <c r="AJ84" i="1" s="1"/>
  <c r="H84" i="1"/>
  <c r="E84" i="1"/>
  <c r="F84" i="1" s="1"/>
  <c r="C84" i="1"/>
  <c r="D84" i="1" s="1"/>
  <c r="W84" i="1"/>
  <c r="X84" i="1" s="1"/>
  <c r="M84" i="1"/>
  <c r="Z84" i="1"/>
  <c r="AA84" i="1" s="1"/>
  <c r="N79" i="1"/>
  <c r="U79" i="1"/>
  <c r="V79" i="1" s="1"/>
  <c r="AI85" i="1"/>
  <c r="AJ85" i="1" s="1"/>
  <c r="E85" i="1"/>
  <c r="F85" i="1" s="1"/>
  <c r="C85" i="1"/>
  <c r="D85" i="1" s="1"/>
  <c r="Z85" i="1"/>
  <c r="AA85" i="1" s="1"/>
  <c r="H85" i="1"/>
  <c r="W85" i="1"/>
  <c r="X85" i="1" s="1"/>
  <c r="AC85" i="1"/>
  <c r="AD85" i="1" s="1"/>
  <c r="U82" i="4"/>
  <c r="V82" i="4" s="1"/>
  <c r="V74" i="4"/>
  <c r="F82" i="4"/>
  <c r="C82" i="4"/>
  <c r="D82" i="4" s="1"/>
  <c r="Z81" i="4"/>
  <c r="P81" i="4"/>
  <c r="F78" i="4"/>
  <c r="C78" i="4"/>
  <c r="D78" i="4" s="1"/>
  <c r="Z84" i="4"/>
  <c r="P84" i="4"/>
  <c r="AG85" i="4"/>
  <c r="AH85" i="4" s="1"/>
  <c r="AD85" i="4"/>
  <c r="AE85" i="4" s="1"/>
  <c r="AB85" i="4"/>
  <c r="AM85" i="4"/>
  <c r="AN85" i="4" s="1"/>
  <c r="H85" i="4"/>
  <c r="E85" i="4"/>
  <c r="AM83" i="4"/>
  <c r="AN83" i="4" s="1"/>
  <c r="AJ83" i="4"/>
  <c r="AK83" i="4" s="1"/>
  <c r="E83" i="4"/>
  <c r="K83" i="4"/>
  <c r="L83" i="4" s="1"/>
  <c r="H83" i="4"/>
  <c r="F81" i="4"/>
  <c r="C81" i="4"/>
  <c r="D81" i="4" s="1"/>
  <c r="S78" i="4"/>
  <c r="T78" i="4" s="1"/>
  <c r="J78" i="4"/>
  <c r="I86" i="4"/>
  <c r="AJ86" i="4"/>
  <c r="AK86" i="4" s="1"/>
  <c r="E86" i="4"/>
  <c r="H86" i="4"/>
  <c r="F84" i="4"/>
  <c r="C84" i="4"/>
  <c r="D84" i="4" s="1"/>
  <c r="F77" i="4"/>
  <c r="C77" i="4"/>
  <c r="D77" i="4" s="1"/>
  <c r="F75" i="4"/>
  <c r="C75" i="4"/>
  <c r="D75" i="4" s="1"/>
  <c r="AB36" i="3"/>
  <c r="AB41" i="3"/>
  <c r="G21" i="3"/>
  <c r="I36" i="3"/>
  <c r="C15" i="3"/>
  <c r="D15" i="3" s="1"/>
  <c r="I34" i="3"/>
  <c r="C10" i="3"/>
  <c r="C13" i="3"/>
  <c r="C12" i="3"/>
  <c r="U84" i="1" l="1"/>
  <c r="V84" i="1" s="1"/>
  <c r="N84" i="1"/>
  <c r="Q86" i="1"/>
  <c r="R86" i="1" s="1"/>
  <c r="J86" i="1"/>
  <c r="N80" i="1"/>
  <c r="V80" i="1"/>
  <c r="F83" i="4"/>
  <c r="C83" i="4"/>
  <c r="D83" i="4" s="1"/>
  <c r="F85" i="4"/>
  <c r="C85" i="4"/>
  <c r="D85" i="4" s="1"/>
  <c r="F86" i="4"/>
  <c r="C86" i="4"/>
  <c r="D86" i="4" s="1"/>
  <c r="J86" i="4"/>
  <c r="S86" i="4"/>
  <c r="T86" i="4" s="1"/>
  <c r="C14" i="3"/>
  <c r="G26" i="3"/>
  <c r="O20" i="3" l="1"/>
  <c r="Z20" i="3" l="1"/>
  <c r="C20" i="3"/>
  <c r="D20" i="3" s="1"/>
  <c r="I35" i="3" l="1"/>
  <c r="O30" i="3"/>
  <c r="Z13" i="3" l="1"/>
  <c r="K10" i="3" l="1"/>
  <c r="L10" i="3" s="1"/>
  <c r="AG4" i="3"/>
  <c r="C7" i="3"/>
  <c r="E7" i="3"/>
  <c r="G7" i="3"/>
  <c r="G12" i="3" s="1"/>
  <c r="Q7" i="3"/>
  <c r="T7" i="3"/>
  <c r="U7" i="3" s="1"/>
  <c r="W7" i="3"/>
  <c r="X7" i="3" s="1"/>
  <c r="AC7" i="3"/>
  <c r="AD7" i="3" s="1"/>
  <c r="C8" i="3"/>
  <c r="E8" i="3"/>
  <c r="Z8" i="3"/>
  <c r="AA8" i="3" s="1"/>
  <c r="C9" i="3"/>
  <c r="E9" i="3"/>
  <c r="G9" i="3"/>
  <c r="G14" i="3" s="1"/>
  <c r="G19" i="3" s="1"/>
  <c r="G24" i="3" s="1"/>
  <c r="H24" i="3" s="1"/>
  <c r="Q9" i="3"/>
  <c r="W9" i="3"/>
  <c r="X9" i="3" s="1"/>
  <c r="AC9" i="3"/>
  <c r="AD9" i="3" s="1"/>
  <c r="E10" i="3"/>
  <c r="G10" i="3"/>
  <c r="G15" i="3" s="1"/>
  <c r="Z10" i="3"/>
  <c r="AA10" i="3" s="1"/>
  <c r="C11" i="3"/>
  <c r="E11" i="3"/>
  <c r="H16" i="3"/>
  <c r="K11" i="3"/>
  <c r="L11" i="3" s="1"/>
  <c r="Z11" i="3"/>
  <c r="AA11" i="3" s="1"/>
  <c r="AC11" i="3"/>
  <c r="AD11" i="3" s="1"/>
  <c r="D12" i="3"/>
  <c r="J12" i="3"/>
  <c r="Q12" i="3"/>
  <c r="R12" i="3" s="1"/>
  <c r="T12" i="3"/>
  <c r="U12" i="3" s="1"/>
  <c r="W12" i="3"/>
  <c r="X12" i="3" s="1"/>
  <c r="AA12" i="3"/>
  <c r="AC12" i="3"/>
  <c r="AD12" i="3" s="1"/>
  <c r="G13" i="3"/>
  <c r="R13" i="3"/>
  <c r="U13" i="3"/>
  <c r="X13" i="3"/>
  <c r="AD13" i="3"/>
  <c r="D14" i="3"/>
  <c r="V14" i="3"/>
  <c r="AA14" i="3"/>
  <c r="R15" i="3"/>
  <c r="U15" i="3"/>
  <c r="X15" i="3"/>
  <c r="AD15" i="3"/>
  <c r="C16" i="3"/>
  <c r="D16" i="3" s="1"/>
  <c r="R16" i="3"/>
  <c r="U16" i="3"/>
  <c r="X16" i="3"/>
  <c r="C17" i="3"/>
  <c r="D17" i="3" s="1"/>
  <c r="AA17" i="3"/>
  <c r="R18" i="3"/>
  <c r="U18" i="3"/>
  <c r="X18" i="3"/>
  <c r="AD18" i="3"/>
  <c r="S19" i="3"/>
  <c r="U19" i="3"/>
  <c r="V19" i="3"/>
  <c r="Y19" i="3"/>
  <c r="AA19" i="3"/>
  <c r="AE19" i="3"/>
  <c r="R20" i="3"/>
  <c r="U20" i="3"/>
  <c r="X20" i="3"/>
  <c r="R21" i="3"/>
  <c r="U21" i="3"/>
  <c r="X21" i="3"/>
  <c r="V22" i="3"/>
  <c r="Y22" i="3"/>
  <c r="AA22" i="3"/>
  <c r="AE22" i="3"/>
  <c r="R23" i="3"/>
  <c r="U23" i="3"/>
  <c r="X23" i="3"/>
  <c r="AD23" i="3"/>
  <c r="S24" i="3"/>
  <c r="V24" i="3"/>
  <c r="Y24" i="3"/>
  <c r="AA24" i="3"/>
  <c r="AE24" i="3"/>
  <c r="R25" i="3"/>
  <c r="U25" i="3"/>
  <c r="X25" i="3"/>
  <c r="AD25" i="3"/>
  <c r="R26" i="3"/>
  <c r="U26" i="3"/>
  <c r="X26" i="3"/>
  <c r="V27" i="3"/>
  <c r="Y27" i="3"/>
  <c r="AA27" i="3"/>
  <c r="AE27" i="3"/>
  <c r="R28" i="3"/>
  <c r="U28" i="3"/>
  <c r="X28" i="3"/>
  <c r="AD28" i="3"/>
  <c r="V29" i="3"/>
  <c r="AA29" i="3"/>
  <c r="R30" i="3"/>
  <c r="U30" i="3"/>
  <c r="X30" i="3"/>
  <c r="AD30" i="3"/>
  <c r="R31" i="3"/>
  <c r="U31" i="3"/>
  <c r="X31" i="3"/>
  <c r="V32" i="3"/>
  <c r="Y32" i="3"/>
  <c r="AA32" i="3"/>
  <c r="AE32" i="3"/>
  <c r="R33" i="3"/>
  <c r="U33" i="3"/>
  <c r="X33" i="3"/>
  <c r="AD33" i="3"/>
  <c r="S34" i="3"/>
  <c r="U34" i="3"/>
  <c r="V34" i="3"/>
  <c r="Y34" i="3"/>
  <c r="AE34" i="3"/>
  <c r="R35" i="3"/>
  <c r="U35" i="3"/>
  <c r="X35" i="3"/>
  <c r="AB35" i="3"/>
  <c r="AD35" i="3"/>
  <c r="V37" i="3"/>
  <c r="Y37" i="3"/>
  <c r="AA37" i="3"/>
  <c r="AE37" i="3"/>
  <c r="R38" i="3"/>
  <c r="U38" i="3"/>
  <c r="X38" i="3"/>
  <c r="AD38" i="3"/>
  <c r="S39" i="3"/>
  <c r="U39" i="3"/>
  <c r="V39" i="3"/>
  <c r="Y39" i="3"/>
  <c r="AA39" i="3"/>
  <c r="AE39" i="3"/>
  <c r="R40" i="3"/>
  <c r="U40" i="3"/>
  <c r="X40" i="3"/>
  <c r="AB40" i="3"/>
  <c r="AD40" i="3"/>
  <c r="R41" i="3"/>
  <c r="U41" i="3"/>
  <c r="X41" i="3"/>
  <c r="V42" i="3"/>
  <c r="Y42" i="3"/>
  <c r="AA42" i="3"/>
  <c r="AE42" i="3"/>
  <c r="R43" i="3"/>
  <c r="U43" i="3"/>
  <c r="X43" i="3"/>
  <c r="AD43" i="3"/>
  <c r="S44" i="3"/>
  <c r="U44" i="3"/>
  <c r="V44" i="3"/>
  <c r="Y44" i="3"/>
  <c r="AA44" i="3"/>
  <c r="AE44" i="3"/>
  <c r="R45" i="3"/>
  <c r="U45" i="3"/>
  <c r="X45" i="3"/>
  <c r="AB45" i="3"/>
  <c r="AD45" i="3"/>
  <c r="R46" i="3"/>
  <c r="U46" i="3"/>
  <c r="X46" i="3"/>
  <c r="AB46" i="3"/>
  <c r="V47" i="3"/>
  <c r="Y47" i="3"/>
  <c r="AA47" i="3"/>
  <c r="AE47" i="3"/>
  <c r="R48" i="3"/>
  <c r="U48" i="3"/>
  <c r="X48" i="3"/>
  <c r="AD48" i="3"/>
  <c r="S49" i="3"/>
  <c r="U49" i="3"/>
  <c r="V49" i="3"/>
  <c r="Y49" i="3"/>
  <c r="AA49" i="3"/>
  <c r="AE49" i="3"/>
  <c r="R50" i="3"/>
  <c r="U50" i="3"/>
  <c r="X50" i="3"/>
  <c r="AB50" i="3"/>
  <c r="AD50" i="3"/>
  <c r="R51" i="3"/>
  <c r="U51" i="3"/>
  <c r="X51" i="3"/>
  <c r="AB51" i="3"/>
  <c r="V52" i="3"/>
  <c r="Y52" i="3"/>
  <c r="AA52" i="3"/>
  <c r="AE52" i="3"/>
  <c r="R53" i="3"/>
  <c r="U53" i="3"/>
  <c r="X53" i="3"/>
  <c r="AD53" i="3"/>
  <c r="S54" i="3"/>
  <c r="U54" i="3"/>
  <c r="V54" i="3"/>
  <c r="Y54" i="3"/>
  <c r="AA54" i="3"/>
  <c r="AE54" i="3"/>
  <c r="R55" i="3"/>
  <c r="U55" i="3"/>
  <c r="X55" i="3"/>
  <c r="AB55" i="3"/>
  <c r="AD55" i="3"/>
  <c r="R56" i="3"/>
  <c r="U56" i="3"/>
  <c r="X56" i="3"/>
  <c r="AB56" i="3"/>
  <c r="H19" i="3" l="1"/>
  <c r="G17" i="3"/>
  <c r="G22" i="3" s="1"/>
  <c r="H12" i="3"/>
  <c r="T17" i="3"/>
  <c r="U17" i="3" s="1"/>
  <c r="G29" i="3"/>
  <c r="G34" i="3" s="1"/>
  <c r="H14" i="3"/>
  <c r="AC14" i="3"/>
  <c r="AD14" i="3" s="1"/>
  <c r="W14" i="3"/>
  <c r="X14" i="3" s="1"/>
  <c r="Q14" i="3"/>
  <c r="R14" i="3" s="1"/>
  <c r="W17" i="3"/>
  <c r="X17" i="3" s="1"/>
  <c r="Q17" i="3"/>
  <c r="R17" i="3" s="1"/>
  <c r="J21" i="3"/>
  <c r="C19" i="3"/>
  <c r="D19" i="3" s="1"/>
  <c r="AD16" i="3"/>
  <c r="L16" i="3"/>
  <c r="J14" i="3"/>
  <c r="P15" i="3"/>
  <c r="L15" i="3"/>
  <c r="Z16" i="3"/>
  <c r="AA16" i="3" s="1"/>
  <c r="J16" i="3"/>
  <c r="Q19" i="3"/>
  <c r="R19" i="3" s="1"/>
  <c r="Z21" i="3"/>
  <c r="AA21" i="3" s="1"/>
  <c r="K21" i="3"/>
  <c r="L21" i="3" s="1"/>
  <c r="E21" i="3"/>
  <c r="F21" i="3" s="1"/>
  <c r="J15" i="3"/>
  <c r="Z15" i="3"/>
  <c r="AA15" i="3" s="1"/>
  <c r="K20" i="3"/>
  <c r="E15" i="3"/>
  <c r="F15" i="3" s="1"/>
  <c r="J13" i="3"/>
  <c r="AA13" i="3"/>
  <c r="D13" i="3"/>
  <c r="E13" i="3"/>
  <c r="F13" i="3" s="1"/>
  <c r="J17" i="3"/>
  <c r="AC17" i="3"/>
  <c r="AD17" i="3" s="1"/>
  <c r="E17" i="3"/>
  <c r="F17" i="3" s="1"/>
  <c r="H15" i="3"/>
  <c r="G20" i="3"/>
  <c r="H13" i="3"/>
  <c r="G18" i="3"/>
  <c r="E16" i="3"/>
  <c r="F16" i="3" s="1"/>
  <c r="E14" i="3"/>
  <c r="F14" i="3" s="1"/>
  <c r="E12" i="3"/>
  <c r="F12" i="3" s="1"/>
  <c r="H17" i="3" l="1"/>
  <c r="H29" i="3"/>
  <c r="C26" i="3"/>
  <c r="D26" i="3" s="1"/>
  <c r="C21" i="3"/>
  <c r="D21" i="3" s="1"/>
  <c r="J19" i="3"/>
  <c r="AC19" i="3"/>
  <c r="AD19" i="3" s="1"/>
  <c r="E19" i="3"/>
  <c r="F19" i="3" s="1"/>
  <c r="W19" i="3"/>
  <c r="X19" i="3" s="1"/>
  <c r="H21" i="3"/>
  <c r="G23" i="3"/>
  <c r="H18" i="3"/>
  <c r="H20" i="3"/>
  <c r="G25" i="3"/>
  <c r="C18" i="3"/>
  <c r="D18" i="3" s="1"/>
  <c r="E18" i="3"/>
  <c r="F18" i="3" s="1"/>
  <c r="J18" i="3"/>
  <c r="Z18" i="3"/>
  <c r="AA18" i="3" s="1"/>
  <c r="C22" i="3"/>
  <c r="D22" i="3" s="1"/>
  <c r="E22" i="3"/>
  <c r="F22" i="3" s="1"/>
  <c r="Q22" i="3"/>
  <c r="R22" i="3" s="1"/>
  <c r="T22" i="3"/>
  <c r="U22" i="3" s="1"/>
  <c r="J22" i="3"/>
  <c r="W22" i="3"/>
  <c r="X22" i="3" s="1"/>
  <c r="AC22" i="3"/>
  <c r="AD22" i="3" s="1"/>
  <c r="I27" i="3"/>
  <c r="E20" i="3"/>
  <c r="F20" i="3" s="1"/>
  <c r="L20" i="3"/>
  <c r="P20" i="3"/>
  <c r="AA20" i="3"/>
  <c r="J20" i="3"/>
  <c r="G39" i="3"/>
  <c r="H34" i="3"/>
  <c r="H22" i="3"/>
  <c r="G27" i="3"/>
  <c r="C30" i="3" l="1"/>
  <c r="D30" i="3" s="1"/>
  <c r="C25" i="3"/>
  <c r="D25" i="3" s="1"/>
  <c r="E24" i="3"/>
  <c r="F24" i="3" s="1"/>
  <c r="C35" i="3"/>
  <c r="D35" i="3" s="1"/>
  <c r="E26" i="3"/>
  <c r="F26" i="3" s="1"/>
  <c r="Z26" i="3"/>
  <c r="AA26" i="3" s="1"/>
  <c r="K26" i="3"/>
  <c r="L26" i="3" s="1"/>
  <c r="J26" i="3"/>
  <c r="Q24" i="3"/>
  <c r="R24" i="3" s="1"/>
  <c r="W24" i="3"/>
  <c r="X24" i="3" s="1"/>
  <c r="J24" i="3"/>
  <c r="AC24" i="3"/>
  <c r="AD24" i="3" s="1"/>
  <c r="C24" i="3"/>
  <c r="D24" i="3" s="1"/>
  <c r="H26" i="3"/>
  <c r="G31" i="3"/>
  <c r="G44" i="3"/>
  <c r="H39" i="3"/>
  <c r="C23" i="3"/>
  <c r="D23" i="3" s="1"/>
  <c r="E23" i="3"/>
  <c r="F23" i="3" s="1"/>
  <c r="J23" i="3"/>
  <c r="Z23" i="3"/>
  <c r="AA23" i="3" s="1"/>
  <c r="I28" i="3"/>
  <c r="G30" i="3"/>
  <c r="H25" i="3"/>
  <c r="H27" i="3"/>
  <c r="G32" i="3"/>
  <c r="K25" i="3"/>
  <c r="L25" i="3" s="1"/>
  <c r="P25" i="3"/>
  <c r="E25" i="3"/>
  <c r="F25" i="3" s="1"/>
  <c r="J25" i="3"/>
  <c r="Z25" i="3"/>
  <c r="AA25" i="3" s="1"/>
  <c r="J27" i="3"/>
  <c r="W27" i="3"/>
  <c r="X27" i="3" s="1"/>
  <c r="AC27" i="3"/>
  <c r="AD27" i="3" s="1"/>
  <c r="I32" i="3"/>
  <c r="E27" i="3"/>
  <c r="F27" i="3" s="1"/>
  <c r="T27" i="3"/>
  <c r="U27" i="3" s="1"/>
  <c r="C27" i="3"/>
  <c r="D27" i="3" s="1"/>
  <c r="Q27" i="3"/>
  <c r="R27" i="3" s="1"/>
  <c r="Z31" i="3"/>
  <c r="AA31" i="3" s="1"/>
  <c r="H23" i="3"/>
  <c r="G28" i="3"/>
  <c r="AM4" i="1"/>
  <c r="C13" i="1"/>
  <c r="D13" i="1" s="1"/>
  <c r="E13" i="1"/>
  <c r="H13" i="1"/>
  <c r="X13" i="1"/>
  <c r="Z13" i="1"/>
  <c r="AA13" i="1" s="1"/>
  <c r="AC13" i="1"/>
  <c r="AD13" i="1" s="1"/>
  <c r="AJ13" i="1"/>
  <c r="C14" i="1"/>
  <c r="D14" i="1" s="1"/>
  <c r="E14" i="1"/>
  <c r="F14" i="1" s="1"/>
  <c r="H14" i="1"/>
  <c r="AF14" i="1"/>
  <c r="AG14" i="1" s="1"/>
  <c r="K31" i="3" l="1"/>
  <c r="L31" i="3" s="1"/>
  <c r="C29" i="3"/>
  <c r="D29" i="3" s="1"/>
  <c r="E29" i="3"/>
  <c r="F29" i="3" s="1"/>
  <c r="W29" i="3"/>
  <c r="X29" i="3" s="1"/>
  <c r="AC34" i="3"/>
  <c r="AD34" i="3" s="1"/>
  <c r="Q29" i="3"/>
  <c r="R29" i="3" s="1"/>
  <c r="C31" i="3"/>
  <c r="D31" i="3" s="1"/>
  <c r="E31" i="3"/>
  <c r="F31" i="3" s="1"/>
  <c r="J31" i="3"/>
  <c r="AC29" i="3"/>
  <c r="AD29" i="3" s="1"/>
  <c r="J29" i="3"/>
  <c r="G36" i="3"/>
  <c r="H31" i="3"/>
  <c r="E34" i="3"/>
  <c r="F34" i="3" s="1"/>
  <c r="C36" i="3"/>
  <c r="D36" i="3" s="1"/>
  <c r="E36" i="3"/>
  <c r="F36" i="3" s="1"/>
  <c r="K36" i="3"/>
  <c r="L36" i="3" s="1"/>
  <c r="Z36" i="3"/>
  <c r="AA36" i="3" s="1"/>
  <c r="I41" i="3"/>
  <c r="J36" i="3"/>
  <c r="E30" i="3"/>
  <c r="F30" i="3" s="1"/>
  <c r="K30" i="3"/>
  <c r="L30" i="3" s="1"/>
  <c r="P30" i="3"/>
  <c r="J30" i="3"/>
  <c r="Z30" i="3"/>
  <c r="AA30" i="3" s="1"/>
  <c r="G35" i="3"/>
  <c r="H30" i="3"/>
  <c r="H28" i="3"/>
  <c r="G33" i="3"/>
  <c r="C32" i="3"/>
  <c r="D32" i="3" s="1"/>
  <c r="E32" i="3"/>
  <c r="F32" i="3" s="1"/>
  <c r="Q32" i="3"/>
  <c r="R32" i="3" s="1"/>
  <c r="T32" i="3"/>
  <c r="U32" i="3" s="1"/>
  <c r="I37" i="3"/>
  <c r="AC32" i="3"/>
  <c r="AD32" i="3" s="1"/>
  <c r="J32" i="3"/>
  <c r="W32" i="3"/>
  <c r="X32" i="3" s="1"/>
  <c r="G37" i="3"/>
  <c r="H32" i="3"/>
  <c r="J28" i="3"/>
  <c r="Z28" i="3"/>
  <c r="AA28" i="3" s="1"/>
  <c r="I33" i="3"/>
  <c r="E28" i="3"/>
  <c r="F28" i="3" s="1"/>
  <c r="C28" i="3"/>
  <c r="D28" i="3" s="1"/>
  <c r="H44" i="3"/>
  <c r="G49" i="3"/>
  <c r="Q34" i="3" l="1"/>
  <c r="R34" i="3" s="1"/>
  <c r="J34" i="3"/>
  <c r="W34" i="3"/>
  <c r="X34" i="3" s="1"/>
  <c r="I39" i="3"/>
  <c r="C34" i="3"/>
  <c r="D34" i="3" s="1"/>
  <c r="G41" i="3"/>
  <c r="H36" i="3"/>
  <c r="C39" i="3"/>
  <c r="D39" i="3" s="1"/>
  <c r="G38" i="3"/>
  <c r="G43" i="3" s="1"/>
  <c r="H43" i="3" s="1"/>
  <c r="H33" i="3"/>
  <c r="J35" i="3"/>
  <c r="Z35" i="3"/>
  <c r="AA35" i="3" s="1"/>
  <c r="I40" i="3"/>
  <c r="C40" i="3" s="1"/>
  <c r="D40" i="3" s="1"/>
  <c r="K35" i="3"/>
  <c r="L35" i="3" s="1"/>
  <c r="E35" i="3"/>
  <c r="F35" i="3" s="1"/>
  <c r="O35" i="3"/>
  <c r="P35" i="3" s="1"/>
  <c r="G54" i="3"/>
  <c r="H54" i="3" s="1"/>
  <c r="H49" i="3"/>
  <c r="C33" i="3"/>
  <c r="D33" i="3" s="1"/>
  <c r="E33" i="3"/>
  <c r="F33" i="3" s="1"/>
  <c r="I38" i="3"/>
  <c r="I43" i="3" s="1"/>
  <c r="J33" i="3"/>
  <c r="Z33" i="3"/>
  <c r="AA33" i="3" s="1"/>
  <c r="G42" i="3"/>
  <c r="H37" i="3"/>
  <c r="C37" i="3"/>
  <c r="D37" i="3" s="1"/>
  <c r="E37" i="3"/>
  <c r="F37" i="3" s="1"/>
  <c r="Q37" i="3"/>
  <c r="R37" i="3" s="1"/>
  <c r="T37" i="3"/>
  <c r="U37" i="3" s="1"/>
  <c r="I42" i="3"/>
  <c r="W37" i="3"/>
  <c r="X37" i="3" s="1"/>
  <c r="AC37" i="3"/>
  <c r="AD37" i="3" s="1"/>
  <c r="J37" i="3"/>
  <c r="H35" i="3"/>
  <c r="G40" i="3"/>
  <c r="J41" i="3"/>
  <c r="Z41" i="3"/>
  <c r="AA41" i="3" s="1"/>
  <c r="K41" i="3"/>
  <c r="L41" i="3" s="1"/>
  <c r="E41" i="3"/>
  <c r="F41" i="3" s="1"/>
  <c r="I46" i="3"/>
  <c r="C41" i="3"/>
  <c r="D41" i="3" s="1"/>
  <c r="Q39" i="3" l="1"/>
  <c r="R39" i="3" s="1"/>
  <c r="C43" i="3"/>
  <c r="D43" i="3" s="1"/>
  <c r="J43" i="3"/>
  <c r="E43" i="3"/>
  <c r="F43" i="3" s="1"/>
  <c r="E39" i="3"/>
  <c r="F39" i="3" s="1"/>
  <c r="J39" i="3"/>
  <c r="W39" i="3"/>
  <c r="X39" i="3" s="1"/>
  <c r="I44" i="3"/>
  <c r="AC39" i="3"/>
  <c r="AD39" i="3" s="1"/>
  <c r="H41" i="3"/>
  <c r="G46" i="3"/>
  <c r="C42" i="3"/>
  <c r="D42" i="3" s="1"/>
  <c r="E42" i="3"/>
  <c r="F42" i="3" s="1"/>
  <c r="Q42" i="3"/>
  <c r="R42" i="3" s="1"/>
  <c r="T42" i="3"/>
  <c r="U42" i="3" s="1"/>
  <c r="I47" i="3"/>
  <c r="AC42" i="3"/>
  <c r="AD42" i="3" s="1"/>
  <c r="J42" i="3"/>
  <c r="W42" i="3"/>
  <c r="X42" i="3" s="1"/>
  <c r="H42" i="3"/>
  <c r="G47" i="3"/>
  <c r="C46" i="3"/>
  <c r="D46" i="3" s="1"/>
  <c r="J46" i="3"/>
  <c r="E46" i="3"/>
  <c r="F46" i="3" s="1"/>
  <c r="K46" i="3"/>
  <c r="L46" i="3" s="1"/>
  <c r="I51" i="3"/>
  <c r="Z46" i="3"/>
  <c r="AA46" i="3" s="1"/>
  <c r="G45" i="3"/>
  <c r="H40" i="3"/>
  <c r="C38" i="3"/>
  <c r="D38" i="3" s="1"/>
  <c r="E38" i="3"/>
  <c r="F38" i="3" s="1"/>
  <c r="Z38" i="3"/>
  <c r="AA38" i="3" s="1"/>
  <c r="J38" i="3"/>
  <c r="E40" i="3"/>
  <c r="F40" i="3" s="1"/>
  <c r="K40" i="3"/>
  <c r="L40" i="3" s="1"/>
  <c r="O40" i="3"/>
  <c r="P40" i="3" s="1"/>
  <c r="I45" i="3"/>
  <c r="C45" i="3" s="1"/>
  <c r="D45" i="3" s="1"/>
  <c r="J40" i="3"/>
  <c r="Z40" i="3"/>
  <c r="AA40" i="3" s="1"/>
  <c r="H38" i="3"/>
  <c r="C44" i="3" l="1"/>
  <c r="D44" i="3" s="1"/>
  <c r="I49" i="3"/>
  <c r="J44" i="3"/>
  <c r="Q44" i="3"/>
  <c r="R44" i="3" s="1"/>
  <c r="W44" i="3"/>
  <c r="X44" i="3" s="1"/>
  <c r="E44" i="3"/>
  <c r="F44" i="3" s="1"/>
  <c r="AC44" i="3"/>
  <c r="AD44" i="3" s="1"/>
  <c r="H46" i="3"/>
  <c r="G51" i="3"/>
  <c r="E45" i="3"/>
  <c r="F45" i="3" s="1"/>
  <c r="K45" i="3"/>
  <c r="L45" i="3" s="1"/>
  <c r="O45" i="3"/>
  <c r="P45" i="3" s="1"/>
  <c r="J45" i="3"/>
  <c r="Z45" i="3"/>
  <c r="AA45" i="3" s="1"/>
  <c r="I50" i="3"/>
  <c r="C50" i="3" s="1"/>
  <c r="D50" i="3" s="1"/>
  <c r="Z43" i="3"/>
  <c r="AA43" i="3" s="1"/>
  <c r="I48" i="3"/>
  <c r="G50" i="3"/>
  <c r="H45" i="3"/>
  <c r="C51" i="3"/>
  <c r="D51" i="3" s="1"/>
  <c r="E51" i="3"/>
  <c r="F51" i="3" s="1"/>
  <c r="K51" i="3"/>
  <c r="L51" i="3" s="1"/>
  <c r="I56" i="3"/>
  <c r="J51" i="3"/>
  <c r="Z51" i="3"/>
  <c r="AA51" i="3" s="1"/>
  <c r="H47" i="3"/>
  <c r="G52" i="3"/>
  <c r="H52" i="3" s="1"/>
  <c r="G48" i="3"/>
  <c r="C47" i="3"/>
  <c r="D47" i="3" s="1"/>
  <c r="J47" i="3"/>
  <c r="W47" i="3"/>
  <c r="X47" i="3" s="1"/>
  <c r="AC47" i="3"/>
  <c r="AD47" i="3" s="1"/>
  <c r="E47" i="3"/>
  <c r="F47" i="3" s="1"/>
  <c r="Q47" i="3"/>
  <c r="R47" i="3" s="1"/>
  <c r="T47" i="3"/>
  <c r="U47" i="3" s="1"/>
  <c r="I52" i="3"/>
  <c r="J49" i="3" l="1"/>
  <c r="E49" i="3"/>
  <c r="F49" i="3" s="1"/>
  <c r="C49" i="3"/>
  <c r="D49" i="3" s="1"/>
  <c r="AC49" i="3"/>
  <c r="AD49" i="3" s="1"/>
  <c r="I54" i="3"/>
  <c r="J54" i="3" s="1"/>
  <c r="W49" i="3"/>
  <c r="X49" i="3" s="1"/>
  <c r="Q49" i="3"/>
  <c r="R49" i="3" s="1"/>
  <c r="H51" i="3"/>
  <c r="G56" i="3"/>
  <c r="H56" i="3" s="1"/>
  <c r="C52" i="3"/>
  <c r="D52" i="3" s="1"/>
  <c r="Q52" i="3"/>
  <c r="R52" i="3" s="1"/>
  <c r="J52" i="3"/>
  <c r="W52" i="3"/>
  <c r="X52" i="3" s="1"/>
  <c r="AC52" i="3"/>
  <c r="AD52" i="3" s="1"/>
  <c r="E52" i="3"/>
  <c r="F52" i="3" s="1"/>
  <c r="T52" i="3"/>
  <c r="U52" i="3" s="1"/>
  <c r="J56" i="3"/>
  <c r="C56" i="3"/>
  <c r="D56" i="3" s="1"/>
  <c r="E56" i="3"/>
  <c r="F56" i="3" s="1"/>
  <c r="K56" i="3"/>
  <c r="L56" i="3" s="1"/>
  <c r="Z56" i="3"/>
  <c r="AA56" i="3" s="1"/>
  <c r="G55" i="3"/>
  <c r="H55" i="3" s="1"/>
  <c r="H50" i="3"/>
  <c r="C48" i="3"/>
  <c r="D48" i="3" s="1"/>
  <c r="E48" i="3"/>
  <c r="F48" i="3" s="1"/>
  <c r="I53" i="3"/>
  <c r="J48" i="3"/>
  <c r="Z48" i="3"/>
  <c r="AA48" i="3" s="1"/>
  <c r="E50" i="3"/>
  <c r="F50" i="3" s="1"/>
  <c r="K50" i="3"/>
  <c r="L50" i="3" s="1"/>
  <c r="J50" i="3"/>
  <c r="Z50" i="3"/>
  <c r="AA50" i="3" s="1"/>
  <c r="O50" i="3"/>
  <c r="P50" i="3" s="1"/>
  <c r="I55" i="3"/>
  <c r="C55" i="3" s="1"/>
  <c r="D55" i="3" s="1"/>
  <c r="H48" i="3"/>
  <c r="G53" i="3"/>
  <c r="H53" i="3" s="1"/>
  <c r="C54" i="3" l="1"/>
  <c r="D54" i="3" s="1"/>
  <c r="W54" i="3"/>
  <c r="X54" i="3" s="1"/>
  <c r="AC54" i="3"/>
  <c r="AD54" i="3" s="1"/>
  <c r="E54" i="3"/>
  <c r="F54" i="3" s="1"/>
  <c r="Q54" i="3"/>
  <c r="R54" i="3" s="1"/>
  <c r="K55" i="3"/>
  <c r="L55" i="3" s="1"/>
  <c r="J55" i="3"/>
  <c r="Z55" i="3"/>
  <c r="AA55" i="3" s="1"/>
  <c r="E55" i="3"/>
  <c r="F55" i="3" s="1"/>
  <c r="O55" i="3"/>
  <c r="P55" i="3" s="1"/>
  <c r="J53" i="3"/>
  <c r="Z53" i="3"/>
  <c r="AA53" i="3" s="1"/>
  <c r="C53" i="3"/>
  <c r="D53" i="3" s="1"/>
  <c r="E53" i="3"/>
  <c r="F53" i="3" s="1"/>
  <c r="AH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NOHHI</author>
  </authors>
  <commentList>
    <comment ref="F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IALはTueカット</t>
        </r>
      </text>
    </comment>
  </commentList>
</comments>
</file>

<file path=xl/sharedStrings.xml><?xml version="1.0" encoding="utf-8"?>
<sst xmlns="http://schemas.openxmlformats.org/spreadsheetml/2006/main" count="4241" uniqueCount="554">
  <si>
    <t>-</t>
  </si>
  <si>
    <t>DIRECT SERVICE</t>
  </si>
  <si>
    <t>EVER</t>
  </si>
  <si>
    <t>JPI</t>
  </si>
  <si>
    <t>FCL</t>
  </si>
  <si>
    <t>VIA TPE</t>
  </si>
  <si>
    <t>*T/T: Transit time</t>
  </si>
  <si>
    <t>E-mail:</t>
  </si>
  <si>
    <t>NOHHI LOGISTICS CO., LTD.</t>
    <phoneticPr fontId="4"/>
  </si>
  <si>
    <t>Web Site : http://www.nohhi.co.jp/</t>
    <phoneticPr fontId="4"/>
  </si>
  <si>
    <t>SHIPPING SCHEDULE FOR FCL SERVICE</t>
    <phoneticPr fontId="4"/>
  </si>
  <si>
    <t>DATE:</t>
    <phoneticPr fontId="4"/>
  </si>
  <si>
    <t>From SEMARANG to JAPAN</t>
    <phoneticPr fontId="4"/>
  </si>
  <si>
    <t>VESSEL</t>
    <phoneticPr fontId="4"/>
  </si>
  <si>
    <t>Voy.No.</t>
    <phoneticPr fontId="4"/>
  </si>
  <si>
    <t>S/I CUT</t>
    <phoneticPr fontId="11"/>
  </si>
  <si>
    <t>CY CLOSE</t>
    <phoneticPr fontId="4"/>
  </si>
  <si>
    <t>2ND VESSEL</t>
    <phoneticPr fontId="11"/>
  </si>
  <si>
    <t>Voy.No.</t>
    <phoneticPr fontId="11"/>
  </si>
  <si>
    <t>T/T</t>
    <phoneticPr fontId="4"/>
  </si>
  <si>
    <t>SHIPPING LINES</t>
    <phoneticPr fontId="4"/>
  </si>
  <si>
    <t>NOTE</t>
    <phoneticPr fontId="4"/>
  </si>
  <si>
    <t>TYPE</t>
    <phoneticPr fontId="4"/>
  </si>
  <si>
    <t>SVC</t>
    <phoneticPr fontId="4"/>
  </si>
  <si>
    <t>EVERGREEN (JPI)</t>
    <phoneticPr fontId="11"/>
  </si>
  <si>
    <t>-</t>
    <phoneticPr fontId="11"/>
  </si>
  <si>
    <t>EVER</t>
    <phoneticPr fontId="11"/>
  </si>
  <si>
    <t>JPI</t>
    <phoneticPr fontId="11"/>
  </si>
  <si>
    <t>EVERGREEN (JPI-JTH)</t>
    <phoneticPr fontId="11"/>
  </si>
  <si>
    <t>WAN HAI (TPIN-JTS)</t>
    <phoneticPr fontId="11"/>
  </si>
  <si>
    <t>WHL</t>
    <phoneticPr fontId="11"/>
  </si>
  <si>
    <t>VIA TPE</t>
    <phoneticPr fontId="11"/>
  </si>
  <si>
    <t>TPIN-JTS</t>
    <phoneticPr fontId="11"/>
  </si>
  <si>
    <t>VIA BSN</t>
    <phoneticPr fontId="11"/>
  </si>
  <si>
    <t>PCI-KJU</t>
    <phoneticPr fontId="11"/>
  </si>
  <si>
    <t>FCL</t>
    <phoneticPr fontId="11"/>
  </si>
  <si>
    <t>* Above schedule is subject to change with/without prior notice</t>
    <phoneticPr fontId="4"/>
  </si>
  <si>
    <t>BOOKING : Pls contact to :</t>
    <phoneticPr fontId="4"/>
  </si>
  <si>
    <t>PT. Andalan Pacific Samudra  as agent for NOHHI LOGISTICS CO.,LTD.</t>
    <phoneticPr fontId="4"/>
  </si>
  <si>
    <t>SURABAYA</t>
    <phoneticPr fontId="4"/>
  </si>
  <si>
    <t>P.I.C. :</t>
    <phoneticPr fontId="4"/>
  </si>
  <si>
    <t>Ms.Nur</t>
    <phoneticPr fontId="4"/>
  </si>
  <si>
    <t>nus.cs@andalan-pacific.com</t>
    <phoneticPr fontId="11"/>
  </si>
  <si>
    <t>TEL:</t>
    <phoneticPr fontId="4"/>
  </si>
  <si>
    <t>(62-31) 3293898</t>
    <phoneticPr fontId="4"/>
  </si>
  <si>
    <t>FAX:</t>
    <phoneticPr fontId="4"/>
  </si>
  <si>
    <t>(62-31)3295189</t>
    <phoneticPr fontId="4"/>
  </si>
  <si>
    <t>Contact party at Destination:</t>
    <phoneticPr fontId="4"/>
  </si>
  <si>
    <t>NOHHI LOGISTICS CO.,LTD.</t>
    <phoneticPr fontId="4"/>
  </si>
  <si>
    <t>All Port</t>
    <phoneticPr fontId="4"/>
  </si>
  <si>
    <t>Mr.Hana</t>
    <phoneticPr fontId="11"/>
  </si>
  <si>
    <t>kokusai.nagoya2@nohhi.co.jp</t>
    <phoneticPr fontId="11"/>
  </si>
  <si>
    <t>052-561-3136</t>
    <phoneticPr fontId="4"/>
  </si>
  <si>
    <t>052-561-3215</t>
    <phoneticPr fontId="4"/>
  </si>
  <si>
    <t>OOCL (SRG-KTX3)</t>
    <phoneticPr fontId="11"/>
  </si>
  <si>
    <t>ETD        SEMARANG</t>
    <phoneticPr fontId="11"/>
  </si>
  <si>
    <t>ETA          SINGAPORE</t>
    <phoneticPr fontId="11"/>
  </si>
  <si>
    <t>-</t>
    <phoneticPr fontId="3"/>
  </si>
  <si>
    <t>ETD        SINGAPORE</t>
    <phoneticPr fontId="11"/>
  </si>
  <si>
    <t>OOCL</t>
    <phoneticPr fontId="11"/>
  </si>
  <si>
    <t>VIA SG</t>
  </si>
  <si>
    <t>-</t>
    <phoneticPr fontId="11"/>
  </si>
  <si>
    <t>PCI-KJU</t>
    <phoneticPr fontId="11"/>
  </si>
  <si>
    <t>VIA BSN</t>
    <phoneticPr fontId="11"/>
  </si>
  <si>
    <t>VIA BSN</t>
  </si>
  <si>
    <t>CKL</t>
  </si>
  <si>
    <t>WHL</t>
  </si>
  <si>
    <t>PCI-KJK</t>
    <phoneticPr fontId="11"/>
  </si>
  <si>
    <t>CK LINE (PCI-</t>
  </si>
  <si>
    <t>CK LINE (PCI-</t>
    <phoneticPr fontId="11"/>
  </si>
  <si>
    <t>SVC</t>
    <phoneticPr fontId="4"/>
  </si>
  <si>
    <t>TYPE</t>
    <phoneticPr fontId="4"/>
  </si>
  <si>
    <t>NOTE</t>
    <phoneticPr fontId="4"/>
  </si>
  <si>
    <t>SHIPPING LINES</t>
    <phoneticPr fontId="4"/>
  </si>
  <si>
    <t>T/T</t>
    <phoneticPr fontId="4"/>
  </si>
  <si>
    <t>ETA               KOBE</t>
    <phoneticPr fontId="4"/>
  </si>
  <si>
    <t>ETA            OSAKA</t>
    <phoneticPr fontId="4"/>
  </si>
  <si>
    <t>ETA      NAGOYA</t>
    <phoneticPr fontId="4"/>
  </si>
  <si>
    <t>ETA YOKOHAMA</t>
    <phoneticPr fontId="4"/>
  </si>
  <si>
    <t>ETA           TOKYO</t>
    <phoneticPr fontId="4"/>
  </si>
  <si>
    <t>ETD     KAOHSUING</t>
    <phoneticPr fontId="11"/>
  </si>
  <si>
    <t>Voy.No.</t>
    <phoneticPr fontId="11"/>
  </si>
  <si>
    <t>2ND VESSEL</t>
    <phoneticPr fontId="11"/>
  </si>
  <si>
    <t>ETA          BUNSAN</t>
    <phoneticPr fontId="11"/>
  </si>
  <si>
    <t>ETA            TAIPEI</t>
    <phoneticPr fontId="11"/>
  </si>
  <si>
    <t>ETA     KAOHSUING</t>
    <phoneticPr fontId="11"/>
  </si>
  <si>
    <t>ETD        SURABAYA</t>
    <phoneticPr fontId="11"/>
  </si>
  <si>
    <t>CY CLOSE</t>
    <phoneticPr fontId="4"/>
  </si>
  <si>
    <t>S/I CUT</t>
    <phoneticPr fontId="11"/>
  </si>
  <si>
    <t>Voy.No.</t>
    <phoneticPr fontId="4"/>
  </si>
  <si>
    <t>VESSEL</t>
    <phoneticPr fontId="4"/>
  </si>
  <si>
    <t>From SURABAYA to JAPAN</t>
    <phoneticPr fontId="4"/>
  </si>
  <si>
    <t>DATE:</t>
    <phoneticPr fontId="4"/>
  </si>
  <si>
    <t>SHIPPING SCHEDULE FOR FCL SERVICE</t>
    <phoneticPr fontId="4"/>
  </si>
  <si>
    <t>Web Site : http://www.nohhi.co.jp/</t>
    <phoneticPr fontId="4"/>
  </si>
  <si>
    <t>NOHHI LOGISTICS CO., LTD.</t>
    <phoneticPr fontId="4"/>
  </si>
  <si>
    <t>052-561-3215</t>
    <phoneticPr fontId="4"/>
  </si>
  <si>
    <t>FAX:</t>
    <phoneticPr fontId="4"/>
  </si>
  <si>
    <t>052-561-3136</t>
    <phoneticPr fontId="4"/>
  </si>
  <si>
    <t>TEL:</t>
    <phoneticPr fontId="4"/>
  </si>
  <si>
    <t>kokusai.nagoya2@nohhi.co.jp</t>
    <phoneticPr fontId="11"/>
  </si>
  <si>
    <t>Mr.Hana</t>
    <phoneticPr fontId="11"/>
  </si>
  <si>
    <t>P.I.C. :</t>
    <phoneticPr fontId="4"/>
  </si>
  <si>
    <t>All Port</t>
    <phoneticPr fontId="4"/>
  </si>
  <si>
    <t>NOHHI LOGISTICS CO.,LTD.</t>
    <phoneticPr fontId="4"/>
  </si>
  <si>
    <t>Contact party at Destination:</t>
    <phoneticPr fontId="4"/>
  </si>
  <si>
    <t>(62-21)38793832</t>
    <phoneticPr fontId="4"/>
  </si>
  <si>
    <t>(62-21) 83793806</t>
    <phoneticPr fontId="4"/>
  </si>
  <si>
    <t>export1@spllogistics.com</t>
    <phoneticPr fontId="3"/>
  </si>
  <si>
    <t>Ms.Rika, Ms.Dhina</t>
    <phoneticPr fontId="4"/>
  </si>
  <si>
    <t>JAKARTA</t>
    <phoneticPr fontId="4"/>
  </si>
  <si>
    <t>PT. SARANA PUBLIC LOGISTICS  as agent for NOHHI LOGISTICS CO.,LTD.</t>
    <phoneticPr fontId="4"/>
  </si>
  <si>
    <t>BOOKING : Pls contact to :</t>
    <phoneticPr fontId="4"/>
  </si>
  <si>
    <t>* Above schedule is subject to change with/without prior notice</t>
    <phoneticPr fontId="4"/>
  </si>
  <si>
    <t>NOTE</t>
    <phoneticPr fontId="4"/>
  </si>
  <si>
    <t>KTX3-HSX</t>
    <phoneticPr fontId="11"/>
  </si>
  <si>
    <t>CFS</t>
  </si>
  <si>
    <t>VIA HKG</t>
    <phoneticPr fontId="11"/>
  </si>
  <si>
    <t>LCL ONLY</t>
  </si>
  <si>
    <t>OOCL/NYK</t>
    <phoneticPr fontId="11"/>
  </si>
  <si>
    <t>-</t>
    <phoneticPr fontId="11"/>
  </si>
  <si>
    <t>KTX3-KTX2</t>
    <phoneticPr fontId="11"/>
  </si>
  <si>
    <t>FCL ONLY</t>
  </si>
  <si>
    <t>OOCL</t>
  </si>
  <si>
    <t>KTX3</t>
    <phoneticPr fontId="11"/>
  </si>
  <si>
    <r>
      <t>CFS</t>
    </r>
    <r>
      <rPr>
        <sz val="11"/>
        <color rgb="FFFF0000"/>
        <rFont val="ＭＳ Ｐゴシック"/>
        <family val="3"/>
        <charset val="128"/>
      </rPr>
      <t>可</t>
    </r>
    <rPh sb="3" eb="4">
      <t>カ</t>
    </rPh>
    <phoneticPr fontId="11"/>
  </si>
  <si>
    <t>FCL &amp; LCL</t>
  </si>
  <si>
    <t>VIA UKB</t>
    <phoneticPr fontId="11"/>
  </si>
  <si>
    <t>NYK</t>
  </si>
  <si>
    <t>LAND TRANSPORTATION FROM KOBE</t>
  </si>
  <si>
    <t>OOCL</t>
    <phoneticPr fontId="11"/>
  </si>
  <si>
    <t>CFS</t>
    <phoneticPr fontId="11"/>
  </si>
  <si>
    <t>LCL ONLY</t>
    <phoneticPr fontId="11"/>
  </si>
  <si>
    <t>TBA(KTX3-KTX6)</t>
    <phoneticPr fontId="11"/>
  </si>
  <si>
    <t>FCL ONLY</t>
    <phoneticPr fontId="11"/>
  </si>
  <si>
    <t>OOCL KTX3-KTX2</t>
    <phoneticPr fontId="11"/>
  </si>
  <si>
    <t>TBA(OOCL KTX3-KTX2)</t>
  </si>
  <si>
    <r>
      <t>CFS</t>
    </r>
    <r>
      <rPr>
        <sz val="11"/>
        <color indexed="10"/>
        <rFont val="ＭＳ Ｐゴシック"/>
        <family val="3"/>
        <charset val="128"/>
      </rPr>
      <t>可</t>
    </r>
    <rPh sb="3" eb="4">
      <t>カ</t>
    </rPh>
    <phoneticPr fontId="11"/>
  </si>
  <si>
    <t>FCL &amp; LCL</t>
    <phoneticPr fontId="11"/>
  </si>
  <si>
    <t>TBA(OOCL KTX3)</t>
  </si>
  <si>
    <t>ONE JID</t>
    <phoneticPr fontId="11"/>
  </si>
  <si>
    <t>SVC</t>
    <phoneticPr fontId="4"/>
  </si>
  <si>
    <t>TYPE</t>
    <phoneticPr fontId="4"/>
  </si>
  <si>
    <t>SHIPPING LINES</t>
    <phoneticPr fontId="4"/>
  </si>
  <si>
    <t>T/T</t>
    <phoneticPr fontId="4"/>
  </si>
  <si>
    <t>ETA                  KOBE</t>
    <phoneticPr fontId="4"/>
  </si>
  <si>
    <t>ETA               OSAKA</t>
    <phoneticPr fontId="4"/>
  </si>
  <si>
    <t>ETA        NAGOYA</t>
    <phoneticPr fontId="4"/>
  </si>
  <si>
    <t>ETA      YOKOHAMA</t>
    <phoneticPr fontId="4"/>
  </si>
  <si>
    <t>ETA                TOKYO</t>
    <phoneticPr fontId="4"/>
  </si>
  <si>
    <t>ETD                 HONG KONG</t>
    <phoneticPr fontId="11"/>
  </si>
  <si>
    <t>Voy.No.</t>
    <phoneticPr fontId="11"/>
  </si>
  <si>
    <t>2ND VESSEL</t>
    <phoneticPr fontId="11"/>
  </si>
  <si>
    <t>ETA                 HONG KONG</t>
    <phoneticPr fontId="11"/>
  </si>
  <si>
    <t>ETD            JAKARTA</t>
    <phoneticPr fontId="11"/>
  </si>
  <si>
    <t>CY CLOSE</t>
    <phoneticPr fontId="4"/>
  </si>
  <si>
    <t>S/I CUT</t>
    <phoneticPr fontId="11"/>
  </si>
  <si>
    <t>CFS CLOSE</t>
    <phoneticPr fontId="4"/>
  </si>
  <si>
    <t>Voy.No.</t>
    <phoneticPr fontId="4"/>
  </si>
  <si>
    <t>VESSEL</t>
    <phoneticPr fontId="4"/>
  </si>
  <si>
    <t>FROM JAKARTA TO JAPAN</t>
    <phoneticPr fontId="4"/>
  </si>
  <si>
    <t>DATE:</t>
    <phoneticPr fontId="4"/>
  </si>
  <si>
    <t>SHIPPING SCHEDULE FOR FCL/LCL SERVICE</t>
    <phoneticPr fontId="4"/>
  </si>
  <si>
    <t>Web Site : http://www.nohhi.co.jp/</t>
    <phoneticPr fontId="4"/>
  </si>
  <si>
    <t>NOHHI LOGISTICS CO., LTD.</t>
    <phoneticPr fontId="4"/>
  </si>
  <si>
    <t>Semarang</t>
    <phoneticPr fontId="4"/>
  </si>
  <si>
    <t>OOCL (SRG-KTX6)</t>
    <phoneticPr fontId="11"/>
  </si>
  <si>
    <t>(62-24) 3558459</t>
    <phoneticPr fontId="4"/>
  </si>
  <si>
    <t>(62-24) 3586559</t>
    <phoneticPr fontId="4"/>
  </si>
  <si>
    <t>WAN HAI 317</t>
  </si>
  <si>
    <t>WAN HAI 316</t>
  </si>
  <si>
    <t>NORDMARGHERITA</t>
  </si>
  <si>
    <t>WHITE DRAGON</t>
  </si>
  <si>
    <t>WAN HAI 315</t>
  </si>
  <si>
    <t>SUNRISE DRAGON</t>
  </si>
  <si>
    <t>WAN HAI 312</t>
  </si>
  <si>
    <t>JID</t>
    <phoneticPr fontId="3"/>
  </si>
  <si>
    <t>JID</t>
    <phoneticPr fontId="3"/>
  </si>
  <si>
    <t>JID</t>
    <phoneticPr fontId="11"/>
  </si>
  <si>
    <t>cs.apssmg@andalan-pacific.com</t>
    <phoneticPr fontId="3"/>
  </si>
  <si>
    <t>Ms.CINDY</t>
    <phoneticPr fontId="4"/>
  </si>
  <si>
    <t>WILL BE CONFIRM AFTER ARRIVAL IN HONGKONG</t>
  </si>
  <si>
    <t>KTX3-NTL</t>
  </si>
  <si>
    <t>KTX3-NTL</t>
    <phoneticPr fontId="11"/>
  </si>
  <si>
    <t>WAN HAI 281</t>
  </si>
  <si>
    <t>WAN HAI 212</t>
  </si>
  <si>
    <t>AS COLUMBIA</t>
  </si>
  <si>
    <t>NORTHERN VIVACITY</t>
  </si>
  <si>
    <t>POSEN</t>
  </si>
  <si>
    <t>EVER BRAVE</t>
  </si>
  <si>
    <t>EVER BEFIT</t>
  </si>
  <si>
    <t>EVER BEAMY</t>
  </si>
  <si>
    <t xml:space="preserve">EVER PRIMA </t>
  </si>
  <si>
    <t>O.M. IMBRIUM</t>
  </si>
  <si>
    <t>WAN HAI 231</t>
  </si>
  <si>
    <t>WAN HAI 215</t>
  </si>
  <si>
    <t>N018</t>
  </si>
  <si>
    <t>MEMPHIS</t>
  </si>
  <si>
    <t>OOCL GUANGZHOU</t>
  </si>
  <si>
    <t>NYK FUSHIMI</t>
  </si>
  <si>
    <t>OOCL NAGOYA</t>
  </si>
  <si>
    <t>BALTIMORE BRIDGE</t>
  </si>
  <si>
    <t>OOCL JAKARTA</t>
  </si>
  <si>
    <t>NYK FUJI</t>
  </si>
  <si>
    <t>OOCL AUSTRALIA</t>
  </si>
  <si>
    <t>OOCL NEW ZEALAND</t>
  </si>
  <si>
    <t>OOCL BRISBANE</t>
  </si>
  <si>
    <t>OOCL ZHOUSHAN</t>
  </si>
  <si>
    <t>105N</t>
    <phoneticPr fontId="3"/>
  </si>
  <si>
    <t>ONE LINE (SUB-JID)</t>
    <phoneticPr fontId="11"/>
  </si>
  <si>
    <t>ONE LINE (PID-JSM)</t>
    <phoneticPr fontId="11"/>
  </si>
  <si>
    <t>WARNOW CHIEF</t>
  </si>
  <si>
    <t>NYK JOANNA</t>
  </si>
  <si>
    <t>ETD SINGAPORE</t>
    <phoneticPr fontId="11"/>
  </si>
  <si>
    <t>ONE</t>
  </si>
  <si>
    <t>VIA SG</t>
    <phoneticPr fontId="3"/>
  </si>
  <si>
    <t>FCL</t>
    <phoneticPr fontId="3"/>
  </si>
  <si>
    <t>SUB-JID</t>
  </si>
  <si>
    <t>SUB-JID</t>
    <phoneticPr fontId="3"/>
  </si>
  <si>
    <t>PID-JSM</t>
  </si>
  <si>
    <t>PID-JSM</t>
    <phoneticPr fontId="3"/>
  </si>
  <si>
    <t>VIA KS</t>
  </si>
  <si>
    <t>JPI-JTH</t>
  </si>
  <si>
    <t>TPIN-JTS</t>
  </si>
  <si>
    <t>TPIN-JST</t>
  </si>
  <si>
    <t>PCI-KJK</t>
  </si>
  <si>
    <t>PCI-KJU</t>
  </si>
  <si>
    <t>KANWAY GALAXY</t>
  </si>
  <si>
    <t>ONE (SRG-JSM)</t>
    <phoneticPr fontId="3"/>
  </si>
  <si>
    <t>ONE (SRG-JID)</t>
    <phoneticPr fontId="3"/>
  </si>
  <si>
    <t>ONE</t>
    <phoneticPr fontId="3"/>
  </si>
  <si>
    <t>VIA KS</t>
    <phoneticPr fontId="3"/>
  </si>
  <si>
    <t>SUB-JSM</t>
  </si>
  <si>
    <t>SUB-JSM</t>
    <phoneticPr fontId="3"/>
  </si>
  <si>
    <t>JPI-JTH</t>
    <phoneticPr fontId="3"/>
  </si>
  <si>
    <t>RUN LONG</t>
  </si>
  <si>
    <t xml:space="preserve"> </t>
  </si>
  <si>
    <t>WAN HAI (TPIN-JST)</t>
  </si>
  <si>
    <t>WAN HAI (TPIN-JTS)</t>
  </si>
  <si>
    <t>EVERGREEN (JPI)</t>
  </si>
  <si>
    <t>EVERGREEN (JPI-JTH)</t>
  </si>
  <si>
    <t xml:space="preserve">MOL EARNEST </t>
  </si>
  <si>
    <t>RUN XING</t>
  </si>
  <si>
    <t>MOL EMERALD</t>
  </si>
  <si>
    <t>MOL ENDOWMENT</t>
  </si>
  <si>
    <t>091N</t>
  </si>
  <si>
    <t>030N</t>
  </si>
  <si>
    <t>1905E</t>
  </si>
  <si>
    <t>NORTHERN VOLITION</t>
  </si>
  <si>
    <t>1901N</t>
  </si>
  <si>
    <t>1906E</t>
  </si>
  <si>
    <t>031N</t>
  </si>
  <si>
    <t>222N</t>
  </si>
  <si>
    <t>-</t>
    <phoneticPr fontId="11"/>
  </si>
  <si>
    <t>KOTA JASA</t>
  </si>
  <si>
    <t>OOCL GUANZHOU</t>
  </si>
  <si>
    <t>MOL EXPLORER</t>
  </si>
  <si>
    <t>YM ELIXIR</t>
  </si>
  <si>
    <t>MOL EARNEST</t>
  </si>
  <si>
    <t>OOCL PANAMA</t>
  </si>
  <si>
    <t>MOL EMINENCE</t>
  </si>
  <si>
    <t>441W</t>
  </si>
  <si>
    <t>-</t>
    <phoneticPr fontId="11"/>
  </si>
  <si>
    <t>WARNOW CHIEF</t>
    <phoneticPr fontId="3"/>
  </si>
  <si>
    <t>AS CONSTANTINA</t>
    <phoneticPr fontId="11"/>
  </si>
  <si>
    <t>1901N</t>
    <phoneticPr fontId="11"/>
  </si>
  <si>
    <t>0017N</t>
    <phoneticPr fontId="11"/>
  </si>
  <si>
    <t>1902N</t>
    <phoneticPr fontId="11"/>
  </si>
  <si>
    <t>1907E</t>
  </si>
  <si>
    <t>1911E</t>
    <phoneticPr fontId="11"/>
  </si>
  <si>
    <t>0811-024B</t>
  </si>
  <si>
    <t>0813-008B</t>
  </si>
  <si>
    <t>0814-006B</t>
  </si>
  <si>
    <t>032N</t>
  </si>
  <si>
    <t>WAN HAI 212</t>
    <phoneticPr fontId="3"/>
  </si>
  <si>
    <t>WAN HAI 281</t>
    <phoneticPr fontId="3"/>
  </si>
  <si>
    <t>WAN HAI 215</t>
    <phoneticPr fontId="3"/>
  </si>
  <si>
    <t>N154</t>
  </si>
  <si>
    <t>N162</t>
  </si>
  <si>
    <t>N177</t>
  </si>
  <si>
    <t>SRG-JSM</t>
    <phoneticPr fontId="3"/>
  </si>
  <si>
    <t>074W</t>
    <phoneticPr fontId="3"/>
  </si>
  <si>
    <t>075W</t>
    <phoneticPr fontId="3"/>
  </si>
  <si>
    <t>076W</t>
    <phoneticPr fontId="3"/>
  </si>
  <si>
    <t>078W</t>
    <phoneticPr fontId="3"/>
  </si>
  <si>
    <t>032N</t>
    <phoneticPr fontId="3"/>
  </si>
  <si>
    <t>442W</t>
    <phoneticPr fontId="3"/>
  </si>
  <si>
    <t>443W</t>
    <phoneticPr fontId="3"/>
  </si>
  <si>
    <t>444W</t>
    <phoneticPr fontId="3"/>
  </si>
  <si>
    <t>445W</t>
    <phoneticPr fontId="3"/>
  </si>
  <si>
    <t>071N</t>
    <phoneticPr fontId="3"/>
  </si>
  <si>
    <t>075W</t>
  </si>
  <si>
    <t>076W</t>
  </si>
  <si>
    <t>077W</t>
  </si>
  <si>
    <t>078W</t>
  </si>
  <si>
    <t>077W</t>
    <phoneticPr fontId="3"/>
  </si>
  <si>
    <t>SRG-KTX3</t>
    <phoneticPr fontId="3"/>
  </si>
  <si>
    <t>SRG-KTX3</t>
    <phoneticPr fontId="11"/>
  </si>
  <si>
    <t>SRG-KTX6</t>
    <phoneticPr fontId="3"/>
  </si>
  <si>
    <t>072S</t>
    <phoneticPr fontId="3"/>
  </si>
  <si>
    <t>087S</t>
    <phoneticPr fontId="3"/>
  </si>
  <si>
    <t>078S</t>
    <phoneticPr fontId="3"/>
  </si>
  <si>
    <t>014S</t>
    <phoneticPr fontId="3"/>
  </si>
  <si>
    <t>ONE</t>
    <phoneticPr fontId="3"/>
  </si>
  <si>
    <t>OOCL</t>
    <phoneticPr fontId="11"/>
  </si>
  <si>
    <t>OOCL-NTL</t>
  </si>
  <si>
    <t>OOCL-NTL</t>
    <phoneticPr fontId="11"/>
  </si>
  <si>
    <t>KTX3-KTX2</t>
  </si>
  <si>
    <t>KTX3-KTX2</t>
    <phoneticPr fontId="11"/>
  </si>
  <si>
    <t>JID</t>
  </si>
  <si>
    <t>KTX3</t>
  </si>
  <si>
    <t>FCL &amp; LCL</t>
    <phoneticPr fontId="3"/>
  </si>
  <si>
    <t>-</t>
    <phoneticPr fontId="3"/>
  </si>
  <si>
    <t>-</t>
    <phoneticPr fontId="3"/>
  </si>
  <si>
    <t>013S</t>
  </si>
  <si>
    <t>106N</t>
  </si>
  <si>
    <t>072S</t>
  </si>
  <si>
    <t>114N</t>
  </si>
  <si>
    <t>087S</t>
  </si>
  <si>
    <t>104N</t>
  </si>
  <si>
    <t>078S</t>
  </si>
  <si>
    <t>180N</t>
  </si>
  <si>
    <t>014S</t>
  </si>
  <si>
    <t>107N</t>
  </si>
  <si>
    <t>115N</t>
    <phoneticPr fontId="3"/>
  </si>
  <si>
    <t>181N</t>
    <phoneticPr fontId="3"/>
  </si>
  <si>
    <t>108N</t>
    <phoneticPr fontId="3"/>
  </si>
  <si>
    <t>197N</t>
    <phoneticPr fontId="3"/>
  </si>
  <si>
    <t>070N</t>
    <phoneticPr fontId="3"/>
  </si>
  <si>
    <t>171N</t>
    <phoneticPr fontId="3"/>
  </si>
  <si>
    <t>198N</t>
    <phoneticPr fontId="3"/>
  </si>
  <si>
    <t>172N</t>
    <phoneticPr fontId="3"/>
  </si>
  <si>
    <t>199N</t>
    <phoneticPr fontId="3"/>
  </si>
  <si>
    <t>072N</t>
  </si>
  <si>
    <t>072N</t>
    <phoneticPr fontId="3"/>
  </si>
  <si>
    <t>OOCL BRISBANE</t>
    <phoneticPr fontId="3"/>
  </si>
  <si>
    <t>173N</t>
    <phoneticPr fontId="11"/>
  </si>
  <si>
    <t>VIA SG</t>
    <phoneticPr fontId="3"/>
  </si>
  <si>
    <t>VIA TPE</t>
    <phoneticPr fontId="3"/>
  </si>
  <si>
    <t>N500</t>
  </si>
  <si>
    <t>442W</t>
  </si>
  <si>
    <t>N139</t>
  </si>
  <si>
    <t>443W</t>
  </si>
  <si>
    <t>N385</t>
  </si>
  <si>
    <t>444W</t>
  </si>
  <si>
    <t>N501</t>
  </si>
  <si>
    <t>445W</t>
  </si>
  <si>
    <t>079W</t>
    <phoneticPr fontId="3"/>
  </si>
  <si>
    <t>080W</t>
    <phoneticPr fontId="3"/>
  </si>
  <si>
    <t>081W</t>
    <phoneticPr fontId="3"/>
  </si>
  <si>
    <t>082W</t>
    <phoneticPr fontId="3"/>
  </si>
  <si>
    <t>083W</t>
    <phoneticPr fontId="3"/>
  </si>
  <si>
    <t>261N</t>
  </si>
  <si>
    <t>087N</t>
  </si>
  <si>
    <t>078N</t>
  </si>
  <si>
    <t>027N</t>
  </si>
  <si>
    <t>014N</t>
  </si>
  <si>
    <t>OOCL NAGOYA</t>
    <phoneticPr fontId="3"/>
  </si>
  <si>
    <t>YM ELIXIR</t>
    <phoneticPr fontId="3"/>
  </si>
  <si>
    <t>115N</t>
    <phoneticPr fontId="3"/>
  </si>
  <si>
    <t>105N</t>
    <phoneticPr fontId="3"/>
  </si>
  <si>
    <t>092N</t>
    <phoneticPr fontId="3"/>
  </si>
  <si>
    <t>262N</t>
    <phoneticPr fontId="3"/>
  </si>
  <si>
    <t>181N</t>
    <phoneticPr fontId="3"/>
  </si>
  <si>
    <t>218N</t>
    <phoneticPr fontId="3"/>
  </si>
  <si>
    <t>107N</t>
    <phoneticPr fontId="3"/>
  </si>
  <si>
    <t>219N</t>
    <phoneticPr fontId="3"/>
  </si>
  <si>
    <t>028N</t>
    <phoneticPr fontId="3"/>
  </si>
  <si>
    <t>093N</t>
    <phoneticPr fontId="3"/>
  </si>
  <si>
    <t>MOL EMERALD</t>
    <phoneticPr fontId="3"/>
  </si>
  <si>
    <t>223N</t>
    <phoneticPr fontId="3"/>
  </si>
  <si>
    <t>MOL ENDOWMENT</t>
    <phoneticPr fontId="3"/>
  </si>
  <si>
    <t>031N</t>
    <phoneticPr fontId="3"/>
  </si>
  <si>
    <t>MOL EARNEST</t>
    <phoneticPr fontId="3"/>
  </si>
  <si>
    <t>033N</t>
    <phoneticPr fontId="3"/>
  </si>
  <si>
    <t>MOL EMERALD</t>
    <phoneticPr fontId="3"/>
  </si>
  <si>
    <t>224N</t>
    <phoneticPr fontId="3"/>
  </si>
  <si>
    <t>MOL ENDOWMENT</t>
    <phoneticPr fontId="3"/>
  </si>
  <si>
    <t>BALTIMORE BRIDGE</t>
    <phoneticPr fontId="3"/>
  </si>
  <si>
    <t>087N</t>
    <phoneticPr fontId="3"/>
  </si>
  <si>
    <t>N140</t>
    <phoneticPr fontId="3"/>
  </si>
  <si>
    <t>N386</t>
    <phoneticPr fontId="3"/>
  </si>
  <si>
    <t>N502</t>
    <phoneticPr fontId="3"/>
  </si>
  <si>
    <t>N141</t>
    <phoneticPr fontId="3"/>
  </si>
  <si>
    <t>N141</t>
    <phoneticPr fontId="3"/>
  </si>
  <si>
    <t>WAN HAI 212</t>
    <phoneticPr fontId="3"/>
  </si>
  <si>
    <t>N387</t>
    <phoneticPr fontId="3"/>
  </si>
  <si>
    <t>NORDMARGHERITA</t>
    <phoneticPr fontId="3"/>
  </si>
  <si>
    <t>WHITE DRAGON</t>
    <phoneticPr fontId="3"/>
  </si>
  <si>
    <t>SUNRISE DRAGON</t>
    <phoneticPr fontId="3"/>
  </si>
  <si>
    <t>N018</t>
    <phoneticPr fontId="3"/>
  </si>
  <si>
    <t>N018</t>
    <phoneticPr fontId="3"/>
  </si>
  <si>
    <t>WAN HAI 175</t>
    <phoneticPr fontId="3"/>
  </si>
  <si>
    <t>NORDMARGHERITA</t>
    <phoneticPr fontId="3"/>
  </si>
  <si>
    <t>N016</t>
    <phoneticPr fontId="3"/>
  </si>
  <si>
    <t>N019</t>
    <phoneticPr fontId="3"/>
  </si>
  <si>
    <t>N019</t>
    <phoneticPr fontId="3"/>
  </si>
  <si>
    <t>N019</t>
    <phoneticPr fontId="3"/>
  </si>
  <si>
    <t>N017</t>
    <phoneticPr fontId="3"/>
  </si>
  <si>
    <t>N020</t>
    <phoneticPr fontId="3"/>
  </si>
  <si>
    <t>WAN HAI 315</t>
    <phoneticPr fontId="3"/>
  </si>
  <si>
    <t>N168</t>
    <phoneticPr fontId="3"/>
  </si>
  <si>
    <t>N169</t>
    <phoneticPr fontId="3"/>
  </si>
  <si>
    <t>N155</t>
    <phoneticPr fontId="3"/>
  </si>
  <si>
    <t>N163</t>
    <phoneticPr fontId="3"/>
  </si>
  <si>
    <t>N178</t>
    <phoneticPr fontId="3"/>
  </si>
  <si>
    <t>N170</t>
    <phoneticPr fontId="3"/>
  </si>
  <si>
    <t>073N</t>
    <phoneticPr fontId="3"/>
  </si>
  <si>
    <t>088N</t>
    <phoneticPr fontId="3"/>
  </si>
  <si>
    <t>079N</t>
    <phoneticPr fontId="3"/>
  </si>
  <si>
    <t>015N</t>
    <phoneticPr fontId="3"/>
  </si>
  <si>
    <t>NYK FUSHIMI</t>
    <phoneticPr fontId="3"/>
  </si>
  <si>
    <t>074N</t>
    <phoneticPr fontId="3"/>
  </si>
  <si>
    <t>EVER BONUS</t>
  </si>
  <si>
    <t>EVER BONUS</t>
    <phoneticPr fontId="3"/>
  </si>
  <si>
    <t>0812-009B</t>
  </si>
  <si>
    <t>0812-009B</t>
    <phoneticPr fontId="3"/>
  </si>
  <si>
    <t>EVER BEAMY</t>
    <phoneticPr fontId="3"/>
  </si>
  <si>
    <t>0815-007B</t>
  </si>
  <si>
    <t>0815-007B</t>
    <phoneticPr fontId="3"/>
  </si>
  <si>
    <t>CAPE MAYOR</t>
  </si>
  <si>
    <t>CAPE MAYOR</t>
    <phoneticPr fontId="3"/>
  </si>
  <si>
    <t>0816-018B</t>
  </si>
  <si>
    <t>0816-018B</t>
    <phoneticPr fontId="3"/>
  </si>
  <si>
    <t>SELENITE</t>
  </si>
  <si>
    <t>SELENITE</t>
    <phoneticPr fontId="3"/>
  </si>
  <si>
    <t>0817-002B</t>
  </si>
  <si>
    <t>0817-002B</t>
    <phoneticPr fontId="3"/>
  </si>
  <si>
    <t>NORTHERN VIVACITY</t>
    <phoneticPr fontId="3"/>
  </si>
  <si>
    <t>0818-025B</t>
  </si>
  <si>
    <t>0818-025B</t>
    <phoneticPr fontId="3"/>
  </si>
  <si>
    <t>EVER BONUS</t>
    <phoneticPr fontId="3"/>
  </si>
  <si>
    <t>0819-010B</t>
  </si>
  <si>
    <t>0819-010B</t>
    <phoneticPr fontId="3"/>
  </si>
  <si>
    <t>N298</t>
  </si>
  <si>
    <t>N298</t>
    <phoneticPr fontId="3"/>
  </si>
  <si>
    <t>N262</t>
  </si>
  <si>
    <t>N262</t>
    <phoneticPr fontId="3"/>
  </si>
  <si>
    <t>N299</t>
  </si>
  <si>
    <t>N299</t>
    <phoneticPr fontId="3"/>
  </si>
  <si>
    <t>N263</t>
  </si>
  <si>
    <t>N263</t>
    <phoneticPr fontId="3"/>
  </si>
  <si>
    <t>N300</t>
    <phoneticPr fontId="3"/>
  </si>
  <si>
    <t>N264</t>
    <phoneticPr fontId="3"/>
  </si>
  <si>
    <t>N301</t>
    <phoneticPr fontId="3"/>
  </si>
  <si>
    <t>N265</t>
    <phoneticPr fontId="3"/>
  </si>
  <si>
    <t>WAN HAI 231</t>
    <phoneticPr fontId="3"/>
  </si>
  <si>
    <t>N302</t>
    <phoneticPr fontId="3"/>
  </si>
  <si>
    <t>096N</t>
  </si>
  <si>
    <t>097N</t>
  </si>
  <si>
    <t>1902N</t>
  </si>
  <si>
    <t>098N</t>
  </si>
  <si>
    <t>099N</t>
  </si>
  <si>
    <t>1908E</t>
  </si>
  <si>
    <t>N168</t>
  </si>
  <si>
    <t>1909E</t>
  </si>
  <si>
    <t>WAN HAI 175</t>
  </si>
  <si>
    <t>N016</t>
  </si>
  <si>
    <t>1911E</t>
  </si>
  <si>
    <t>N019</t>
  </si>
  <si>
    <t>223N</t>
  </si>
  <si>
    <t>N300</t>
    <phoneticPr fontId="11"/>
  </si>
  <si>
    <t>N264</t>
    <phoneticPr fontId="11"/>
  </si>
  <si>
    <t>N301</t>
    <phoneticPr fontId="11"/>
  </si>
  <si>
    <t>N265</t>
    <phoneticPr fontId="11"/>
  </si>
  <si>
    <t>WAN HAI 231</t>
    <phoneticPr fontId="11"/>
  </si>
  <si>
    <t>N302</t>
    <phoneticPr fontId="11"/>
  </si>
  <si>
    <t>466W</t>
    <phoneticPr fontId="11"/>
  </si>
  <si>
    <t>467W</t>
    <phoneticPr fontId="11"/>
  </si>
  <si>
    <t>468W</t>
    <phoneticPr fontId="11"/>
  </si>
  <si>
    <t>SUB-JSM</t>
    <phoneticPr fontId="11"/>
  </si>
  <si>
    <t>PID-JSM</t>
    <phoneticPr fontId="11"/>
  </si>
  <si>
    <t xml:space="preserve">MOL EARNEST </t>
    <phoneticPr fontId="11"/>
  </si>
  <si>
    <t>034N</t>
    <phoneticPr fontId="11"/>
  </si>
  <si>
    <t>460W</t>
    <phoneticPr fontId="11"/>
  </si>
  <si>
    <t>461W</t>
    <phoneticPr fontId="11"/>
  </si>
  <si>
    <t>462W</t>
    <phoneticPr fontId="11"/>
  </si>
  <si>
    <t>463W</t>
    <phoneticPr fontId="11"/>
  </si>
  <si>
    <t>464W</t>
    <phoneticPr fontId="11"/>
  </si>
  <si>
    <t>465W</t>
    <phoneticPr fontId="11"/>
  </si>
  <si>
    <t>031N</t>
    <phoneticPr fontId="11"/>
  </si>
  <si>
    <t>BALTIMORE BRIDGE</t>
    <phoneticPr fontId="11"/>
  </si>
  <si>
    <t>087N</t>
    <phoneticPr fontId="11"/>
  </si>
  <si>
    <t>NYK FUJI</t>
    <phoneticPr fontId="11"/>
  </si>
  <si>
    <t>078N</t>
    <phoneticPr fontId="11"/>
  </si>
  <si>
    <t>MEMPHIS</t>
    <phoneticPr fontId="11"/>
  </si>
  <si>
    <t>014N</t>
    <phoneticPr fontId="11"/>
  </si>
  <si>
    <t>NYK FUSHIMI</t>
    <phoneticPr fontId="11"/>
  </si>
  <si>
    <t>073N</t>
    <phoneticPr fontId="11"/>
  </si>
  <si>
    <t>BALTIMORE BRIDGE</t>
    <phoneticPr fontId="11"/>
  </si>
  <si>
    <t>088N</t>
    <phoneticPr fontId="11"/>
  </si>
  <si>
    <t>NYK FUJI</t>
    <phoneticPr fontId="11"/>
  </si>
  <si>
    <t>079N</t>
    <phoneticPr fontId="11"/>
  </si>
  <si>
    <t>MEMPHIS</t>
    <phoneticPr fontId="11"/>
  </si>
  <si>
    <t>015N</t>
    <phoneticPr fontId="11"/>
  </si>
  <si>
    <t>074N</t>
    <phoneticPr fontId="11"/>
  </si>
  <si>
    <t>SUB-JID</t>
    <phoneticPr fontId="11"/>
  </si>
  <si>
    <t>100N</t>
    <phoneticPr fontId="11"/>
  </si>
  <si>
    <t>101N</t>
    <phoneticPr fontId="11"/>
  </si>
  <si>
    <t>102N</t>
    <phoneticPr fontId="11"/>
  </si>
  <si>
    <t>103N</t>
    <phoneticPr fontId="11"/>
  </si>
  <si>
    <t>104N</t>
    <phoneticPr fontId="11"/>
  </si>
  <si>
    <t>MOL ENDOWMENT</t>
    <phoneticPr fontId="11"/>
  </si>
  <si>
    <t>031N</t>
    <phoneticPr fontId="11"/>
  </si>
  <si>
    <t xml:space="preserve">MOL EARNEST </t>
    <phoneticPr fontId="11"/>
  </si>
  <si>
    <t>033N</t>
    <phoneticPr fontId="11"/>
  </si>
  <si>
    <t>MOL EMERALD</t>
    <phoneticPr fontId="11"/>
  </si>
  <si>
    <t>224N</t>
    <phoneticPr fontId="11"/>
  </si>
  <si>
    <t>032N</t>
    <phoneticPr fontId="11"/>
  </si>
  <si>
    <t xml:space="preserve">MOL EARNEST </t>
    <phoneticPr fontId="11"/>
  </si>
  <si>
    <t>N140</t>
  </si>
  <si>
    <t>N386</t>
  </si>
  <si>
    <t>N502</t>
  </si>
  <si>
    <t>N141</t>
  </si>
  <si>
    <t>N387</t>
  </si>
  <si>
    <t>N155</t>
  </si>
  <si>
    <t>N169</t>
  </si>
  <si>
    <t>N163</t>
  </si>
  <si>
    <t>N178</t>
  </si>
  <si>
    <t>N017</t>
  </si>
  <si>
    <t>N170</t>
  </si>
  <si>
    <t>N020</t>
  </si>
  <si>
    <t>POSEN</t>
    <phoneticPr fontId="11"/>
  </si>
  <si>
    <t>AS CONSTANTINA</t>
    <phoneticPr fontId="11"/>
  </si>
  <si>
    <t>AS CONSTANTINA</t>
    <phoneticPr fontId="11"/>
  </si>
  <si>
    <t>1901N</t>
    <phoneticPr fontId="11"/>
  </si>
  <si>
    <t>AS COLUMBIA</t>
    <phoneticPr fontId="11"/>
  </si>
  <si>
    <t>0017N</t>
    <phoneticPr fontId="11"/>
  </si>
  <si>
    <t>NORTHERN VOLITION</t>
    <phoneticPr fontId="11"/>
  </si>
  <si>
    <t>NORTHERN VOLITION</t>
    <phoneticPr fontId="11"/>
  </si>
  <si>
    <t>RUN XING</t>
    <phoneticPr fontId="11"/>
  </si>
  <si>
    <t>1906E</t>
    <phoneticPr fontId="11"/>
  </si>
  <si>
    <t>RUN XING</t>
    <phoneticPr fontId="11"/>
  </si>
  <si>
    <t>1908E</t>
    <phoneticPr fontId="11"/>
  </si>
  <si>
    <t>SKY VICTORIA</t>
    <phoneticPr fontId="11"/>
  </si>
  <si>
    <t>RUN LONG</t>
    <phoneticPr fontId="11"/>
  </si>
  <si>
    <t>1910E</t>
    <phoneticPr fontId="11"/>
  </si>
  <si>
    <t>1912E</t>
    <phoneticPr fontId="11"/>
  </si>
  <si>
    <t>1913E</t>
    <phoneticPr fontId="11"/>
  </si>
  <si>
    <t>1914E</t>
    <phoneticPr fontId="11"/>
  </si>
  <si>
    <t>1915E</t>
    <phoneticPr fontId="11"/>
  </si>
  <si>
    <t>1916E</t>
    <phoneticPr fontId="11"/>
  </si>
  <si>
    <t>1909E</t>
    <phoneticPr fontId="11"/>
  </si>
  <si>
    <t>ETA         KAOHSUING</t>
    <phoneticPr fontId="11"/>
  </si>
  <si>
    <t>ETA                    TAIPEI</t>
    <phoneticPr fontId="11"/>
  </si>
  <si>
    <t>ETD          KAOHSUING</t>
    <phoneticPr fontId="11"/>
  </si>
  <si>
    <t>ETD                    TAIPEI</t>
    <phoneticPr fontId="11"/>
  </si>
  <si>
    <t>ETA                   TOKYO</t>
    <phoneticPr fontId="4"/>
  </si>
  <si>
    <t>ETA          YOKOHAMA</t>
    <phoneticPr fontId="4"/>
  </si>
  <si>
    <t>ETA                NAGOYA</t>
    <phoneticPr fontId="4"/>
  </si>
  <si>
    <t>ETA                    OSAKA</t>
    <phoneticPr fontId="4"/>
  </si>
  <si>
    <t>ETA                      KOBE</t>
    <phoneticPr fontId="4"/>
  </si>
  <si>
    <t>ETD             TAIPEI</t>
    <phoneticPr fontId="11"/>
  </si>
  <si>
    <t>ETD            BUSAN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</si>
</sst>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dd\-mmm\-yy"/>
    <numFmt numFmtId="177" formatCode="m/d;@"/>
    <numFmt numFmtId="178" formatCode="ddd"/>
    <numFmt numFmtId="179" formatCode="m/d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_)"/>
    <numFmt numFmtId="183" formatCode="_-* #,##0_-;\-* #,##0_-;_-* &quot;-&quot;_-;_-@_-"/>
    <numFmt numFmtId="184" formatCode="_-* #,##0.00_-;\-* #,##0.00_-;_-* &quot;-&quot;??_-;_-@_-"/>
    <numFmt numFmtId="185" formatCode="&quot;NAGOYA - &quot;@"/>
  </numFmts>
  <fonts count="4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6"/>
      <name val="Calibri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Courier New"/>
      <family val="3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26"/>
      <name val="Calibri"/>
      <family val="2"/>
    </font>
    <font>
      <sz val="16"/>
      <name val="Calibri"/>
      <family val="2"/>
    </font>
    <font>
      <sz val="6"/>
      <name val="ＭＳ Ｐ明朝"/>
      <family val="1"/>
      <charset val="128"/>
    </font>
    <font>
      <sz val="10"/>
      <name val="Courier New"/>
      <family val="3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Courier New"/>
      <family val="3"/>
    </font>
    <font>
      <b/>
      <sz val="10"/>
      <color rgb="FFFF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HG丸ｺﾞｼｯｸM-PRO"/>
      <family val="3"/>
      <charset val="128"/>
    </font>
    <font>
      <sz val="12"/>
      <color indexed="9"/>
      <name val="Courier New"/>
      <family val="3"/>
    </font>
    <font>
      <sz val="11"/>
      <color indexed="9"/>
      <name val="Courier New"/>
      <family val="3"/>
    </font>
    <font>
      <sz val="12"/>
      <name val="Calibri"/>
      <family val="2"/>
    </font>
    <font>
      <sz val="12"/>
      <name val="Courier New"/>
      <family val="3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Calibri"/>
      <family val="2"/>
    </font>
    <font>
      <sz val="14"/>
      <name val="Calibri"/>
      <family val="2"/>
    </font>
    <font>
      <u/>
      <sz val="11"/>
      <color indexed="12"/>
      <name val="ＭＳ Ｐ明朝"/>
      <family val="1"/>
      <charset val="128"/>
    </font>
    <font>
      <u/>
      <sz val="14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20"/>
      <name val="Calibri"/>
      <family val="2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name val="Arial"/>
      <family val="2"/>
    </font>
    <font>
      <sz val="10"/>
      <name val="Arial"/>
      <family val="2"/>
    </font>
    <font>
      <b/>
      <i/>
      <sz val="16"/>
      <name val="Helv"/>
      <family val="2"/>
    </font>
    <font>
      <sz val="11"/>
      <color theme="1"/>
      <name val="ＭＳ Ｐゴシック"/>
      <family val="3"/>
      <charset val="128"/>
      <scheme val="minor"/>
    </font>
    <font>
      <sz val="11"/>
      <color rgb="FF0070C0"/>
      <name val="Calibri"/>
      <family val="2"/>
    </font>
    <font>
      <sz val="10"/>
      <color rgb="FF0070C0"/>
      <name val="Calibri"/>
      <family val="2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name val="Calibri"/>
      <family val="2"/>
    </font>
    <font>
      <sz val="11"/>
      <color rgb="FFFF0000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4">
    <xf numFmtId="0" fontId="0" fillId="0" borderId="0">
      <alignment vertical="center"/>
    </xf>
    <xf numFmtId="0" fontId="1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38" fontId="39" fillId="7" borderId="0" applyNumberFormat="0" applyBorder="0" applyAlignment="0" applyProtection="0"/>
    <xf numFmtId="10" fontId="39" fillId="8" borderId="93" applyNumberFormat="0" applyBorder="0" applyAlignment="0" applyProtection="0"/>
    <xf numFmtId="180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2" fontId="41" fillId="0" borderId="0"/>
    <xf numFmtId="10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40" fillId="0" borderId="0" applyFont="0" applyFill="0" applyBorder="0" applyAlignment="0" applyProtection="0"/>
    <xf numFmtId="0" fontId="37" fillId="0" borderId="0"/>
    <xf numFmtId="0" fontId="42" fillId="0" borderId="0">
      <alignment vertical="center"/>
    </xf>
  </cellStyleXfs>
  <cellXfs count="669">
    <xf numFmtId="0" fontId="0" fillId="0" borderId="0" xfId="0">
      <alignment vertical="center"/>
    </xf>
    <xf numFmtId="0" fontId="5" fillId="0" borderId="0" xfId="1" applyFont="1" applyFill="1" applyAlignment="1">
      <alignment vertical="center" shrinkToFit="1"/>
    </xf>
    <xf numFmtId="0" fontId="5" fillId="0" borderId="1" xfId="1" applyFont="1" applyFill="1" applyBorder="1" applyAlignment="1">
      <alignment vertical="center" shrinkToFit="1"/>
    </xf>
    <xf numFmtId="49" fontId="5" fillId="0" borderId="0" xfId="1" applyNumberFormat="1" applyFont="1" applyFill="1" applyAlignment="1">
      <alignment vertical="center" shrinkToFit="1"/>
    </xf>
    <xf numFmtId="0" fontId="6" fillId="0" borderId="0" xfId="1" applyNumberFormat="1" applyFont="1" applyFill="1" applyAlignment="1">
      <alignment vertical="center" shrinkToFit="1"/>
    </xf>
    <xf numFmtId="0" fontId="6" fillId="0" borderId="0" xfId="1" applyNumberFormat="1" applyFont="1" applyFill="1" applyAlignment="1">
      <alignment horizontal="center" vertical="center" shrinkToFit="1"/>
    </xf>
    <xf numFmtId="0" fontId="7" fillId="0" borderId="0" xfId="1" applyFont="1" applyFill="1" applyAlignment="1">
      <alignment vertical="center" shrinkToFit="1"/>
    </xf>
    <xf numFmtId="176" fontId="8" fillId="0" borderId="0" xfId="1" applyNumberFormat="1" applyFont="1" applyFill="1" applyAlignment="1">
      <alignment vertical="center" wrapText="1" shrinkToFit="1"/>
    </xf>
    <xf numFmtId="176" fontId="8" fillId="0" borderId="0" xfId="1" applyNumberFormat="1" applyFont="1" applyFill="1" applyBorder="1" applyAlignment="1">
      <alignment vertical="center" wrapText="1" shrinkToFit="1"/>
    </xf>
    <xf numFmtId="176" fontId="8" fillId="0" borderId="0" xfId="1" applyNumberFormat="1" applyFont="1" applyFill="1" applyBorder="1" applyAlignment="1">
      <alignment vertical="center" shrinkToFit="1"/>
    </xf>
    <xf numFmtId="176" fontId="8" fillId="0" borderId="2" xfId="1" applyNumberFormat="1" applyFont="1" applyFill="1" applyBorder="1" applyAlignment="1">
      <alignment vertical="center" shrinkToFit="1"/>
    </xf>
    <xf numFmtId="0" fontId="9" fillId="0" borderId="0" xfId="1" applyNumberFormat="1" applyFont="1" applyFill="1" applyAlignment="1">
      <alignment vertical="center"/>
    </xf>
    <xf numFmtId="49" fontId="10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Alignment="1">
      <alignment horizontal="center" vertical="center" wrapText="1" shrinkToFit="1"/>
    </xf>
    <xf numFmtId="176" fontId="8" fillId="0" borderId="0" xfId="1" applyNumberFormat="1" applyFont="1" applyFill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49" fontId="8" fillId="2" borderId="4" xfId="1" applyNumberFormat="1" applyFont="1" applyFill="1" applyBorder="1" applyAlignment="1">
      <alignment horizontal="center" vertical="center" shrinkToFit="1"/>
    </xf>
    <xf numFmtId="0" fontId="8" fillId="2" borderId="10" xfId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5" xfId="1" applyNumberFormat="1" applyFont="1" applyFill="1" applyBorder="1" applyAlignment="1">
      <alignment horizontal="center" vertical="center" shrinkToFit="1"/>
    </xf>
    <xf numFmtId="0" fontId="8" fillId="2" borderId="8" xfId="1" applyFont="1" applyFill="1" applyBorder="1" applyAlignment="1">
      <alignment horizontal="center" vertical="center" shrinkToFit="1"/>
    </xf>
    <xf numFmtId="0" fontId="7" fillId="2" borderId="12" xfId="1" applyFont="1" applyFill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 shrinkToFit="1"/>
    </xf>
    <xf numFmtId="0" fontId="12" fillId="0" borderId="0" xfId="1" applyFont="1" applyFill="1" applyAlignment="1">
      <alignment horizontal="center" vertical="center" shrinkToFit="1"/>
    </xf>
    <xf numFmtId="0" fontId="13" fillId="3" borderId="14" xfId="1" applyFont="1" applyFill="1" applyBorder="1" applyAlignment="1">
      <alignment vertical="center" shrinkToFit="1"/>
    </xf>
    <xf numFmtId="49" fontId="13" fillId="3" borderId="15" xfId="1" applyNumberFormat="1" applyFont="1" applyFill="1" applyBorder="1" applyAlignment="1">
      <alignment horizontal="center" vertical="center" shrinkToFit="1"/>
    </xf>
    <xf numFmtId="177" fontId="14" fillId="3" borderId="16" xfId="1" applyNumberFormat="1" applyFont="1" applyFill="1" applyBorder="1" applyAlignment="1">
      <alignment horizontal="center" vertical="center" shrinkToFit="1"/>
    </xf>
    <xf numFmtId="178" fontId="14" fillId="3" borderId="16" xfId="1" applyNumberFormat="1" applyFont="1" applyFill="1" applyBorder="1" applyAlignment="1">
      <alignment horizontal="center" vertical="center" shrinkToFit="1"/>
    </xf>
    <xf numFmtId="179" fontId="14" fillId="3" borderId="17" xfId="1" applyNumberFormat="1" applyFont="1" applyFill="1" applyBorder="1" applyAlignment="1">
      <alignment vertical="center" shrinkToFit="1"/>
    </xf>
    <xf numFmtId="179" fontId="14" fillId="4" borderId="17" xfId="1" applyNumberFormat="1" applyFont="1" applyFill="1" applyBorder="1" applyAlignment="1">
      <alignment vertical="center" shrinkToFit="1"/>
    </xf>
    <xf numFmtId="178" fontId="14" fillId="3" borderId="18" xfId="1" applyNumberFormat="1" applyFont="1" applyFill="1" applyBorder="1" applyAlignment="1">
      <alignment horizontal="center" vertical="center" shrinkToFit="1"/>
    </xf>
    <xf numFmtId="177" fontId="14" fillId="3" borderId="17" xfId="1" applyNumberFormat="1" applyFont="1" applyFill="1" applyBorder="1" applyAlignment="1">
      <alignment vertical="center" shrinkToFit="1"/>
    </xf>
    <xf numFmtId="178" fontId="14" fillId="3" borderId="16" xfId="1" applyNumberFormat="1" applyFont="1" applyFill="1" applyBorder="1" applyAlignment="1">
      <alignment vertical="center" shrinkToFit="1"/>
    </xf>
    <xf numFmtId="178" fontId="14" fillId="3" borderId="19" xfId="1" applyNumberFormat="1" applyFont="1" applyFill="1" applyBorder="1" applyAlignment="1">
      <alignment vertical="center" shrinkToFit="1"/>
    </xf>
    <xf numFmtId="177" fontId="14" fillId="3" borderId="17" xfId="1" applyNumberFormat="1" applyFont="1" applyFill="1" applyBorder="1" applyAlignment="1">
      <alignment horizontal="center" vertical="center" shrinkToFit="1"/>
    </xf>
    <xf numFmtId="178" fontId="14" fillId="3" borderId="19" xfId="1" applyNumberFormat="1" applyFont="1" applyFill="1" applyBorder="1" applyAlignment="1">
      <alignment horizontal="center" vertical="center" shrinkToFit="1"/>
    </xf>
    <xf numFmtId="179" fontId="14" fillId="3" borderId="16" xfId="1" applyNumberFormat="1" applyFont="1" applyFill="1" applyBorder="1" applyAlignment="1">
      <alignment horizontal="center" vertical="center" shrinkToFit="1"/>
    </xf>
    <xf numFmtId="0" fontId="15" fillId="4" borderId="18" xfId="1" applyFont="1" applyFill="1" applyBorder="1" applyAlignment="1">
      <alignment horizontal="center" vertical="center" shrinkToFit="1"/>
    </xf>
    <xf numFmtId="179" fontId="14" fillId="3" borderId="17" xfId="1" applyNumberFormat="1" applyFont="1" applyFill="1" applyBorder="1" applyAlignment="1">
      <alignment horizontal="center" vertical="center" shrinkToFit="1"/>
    </xf>
    <xf numFmtId="179" fontId="14" fillId="3" borderId="17" xfId="1" applyNumberFormat="1" applyFont="1" applyFill="1" applyBorder="1" applyAlignment="1">
      <alignment horizontal="center" vertical="center" wrapText="1" shrinkToFit="1"/>
    </xf>
    <xf numFmtId="178" fontId="14" fillId="3" borderId="18" xfId="1" applyNumberFormat="1" applyFont="1" applyFill="1" applyBorder="1" applyAlignment="1">
      <alignment horizontal="center" vertical="center" wrapText="1" shrinkToFit="1"/>
    </xf>
    <xf numFmtId="0" fontId="15" fillId="4" borderId="16" xfId="1" applyFont="1" applyFill="1" applyBorder="1" applyAlignment="1">
      <alignment horizontal="center" vertical="center" shrinkToFit="1"/>
    </xf>
    <xf numFmtId="0" fontId="15" fillId="4" borderId="21" xfId="1" applyFont="1" applyFill="1" applyBorder="1" applyAlignment="1">
      <alignment horizontal="center" vertical="center" shrinkToFit="1"/>
    </xf>
    <xf numFmtId="0" fontId="15" fillId="4" borderId="22" xfId="1" applyFont="1" applyFill="1" applyBorder="1" applyAlignment="1">
      <alignment horizontal="center" vertical="center" shrinkToFit="1"/>
    </xf>
    <xf numFmtId="0" fontId="15" fillId="0" borderId="23" xfId="1" applyFont="1" applyFill="1" applyBorder="1" applyAlignment="1">
      <alignment horizontal="center" vertical="center" shrinkToFit="1"/>
    </xf>
    <xf numFmtId="0" fontId="16" fillId="0" borderId="0" xfId="1" applyFont="1" applyFill="1" applyAlignment="1">
      <alignment horizontal="center" vertical="center" shrinkToFit="1"/>
    </xf>
    <xf numFmtId="0" fontId="13" fillId="3" borderId="24" xfId="1" applyFont="1" applyFill="1" applyBorder="1" applyAlignment="1">
      <alignment vertical="center" shrinkToFit="1"/>
    </xf>
    <xf numFmtId="49" fontId="13" fillId="3" borderId="25" xfId="1" applyNumberFormat="1" applyFont="1" applyFill="1" applyBorder="1" applyAlignment="1">
      <alignment horizontal="center" vertical="center" shrinkToFit="1"/>
    </xf>
    <xf numFmtId="177" fontId="14" fillId="3" borderId="26" xfId="1" applyNumberFormat="1" applyFont="1" applyFill="1" applyBorder="1" applyAlignment="1">
      <alignment horizontal="center" vertical="center" shrinkToFit="1"/>
    </xf>
    <xf numFmtId="178" fontId="14" fillId="3" borderId="26" xfId="1" applyNumberFormat="1" applyFont="1" applyFill="1" applyBorder="1" applyAlignment="1">
      <alignment horizontal="center" vertical="center" shrinkToFit="1"/>
    </xf>
    <xf numFmtId="179" fontId="14" fillId="3" borderId="27" xfId="1" applyNumberFormat="1" applyFont="1" applyFill="1" applyBorder="1" applyAlignment="1">
      <alignment vertical="center" shrinkToFit="1"/>
    </xf>
    <xf numFmtId="179" fontId="14" fillId="4" borderId="27" xfId="1" applyNumberFormat="1" applyFont="1" applyFill="1" applyBorder="1" applyAlignment="1">
      <alignment vertical="center" shrinkToFit="1"/>
    </xf>
    <xf numFmtId="178" fontId="14" fillId="3" borderId="28" xfId="1" applyNumberFormat="1" applyFont="1" applyFill="1" applyBorder="1" applyAlignment="1">
      <alignment horizontal="center" vertical="center" shrinkToFit="1"/>
    </xf>
    <xf numFmtId="177" fontId="14" fillId="3" borderId="27" xfId="1" applyNumberFormat="1" applyFont="1" applyFill="1" applyBorder="1" applyAlignment="1">
      <alignment vertical="center" shrinkToFit="1"/>
    </xf>
    <xf numFmtId="178" fontId="14" fillId="3" borderId="26" xfId="1" applyNumberFormat="1" applyFont="1" applyFill="1" applyBorder="1" applyAlignment="1">
      <alignment vertical="center" shrinkToFit="1"/>
    </xf>
    <xf numFmtId="178" fontId="14" fillId="3" borderId="29" xfId="1" applyNumberFormat="1" applyFont="1" applyFill="1" applyBorder="1" applyAlignment="1">
      <alignment vertical="center" shrinkToFit="1"/>
    </xf>
    <xf numFmtId="178" fontId="14" fillId="3" borderId="30" xfId="1" applyNumberFormat="1" applyFont="1" applyFill="1" applyBorder="1" applyAlignment="1">
      <alignment horizontal="center" vertical="center" shrinkToFit="1"/>
    </xf>
    <xf numFmtId="178" fontId="14" fillId="3" borderId="31" xfId="1" applyNumberFormat="1" applyFont="1" applyFill="1" applyBorder="1" applyAlignment="1">
      <alignment horizontal="center" vertical="center" shrinkToFit="1"/>
    </xf>
    <xf numFmtId="177" fontId="14" fillId="3" borderId="32" xfId="1" applyNumberFormat="1" applyFont="1" applyFill="1" applyBorder="1" applyAlignment="1">
      <alignment horizontal="center" vertical="center" shrinkToFit="1"/>
    </xf>
    <xf numFmtId="178" fontId="14" fillId="3" borderId="33" xfId="1" applyNumberFormat="1" applyFont="1" applyFill="1" applyBorder="1" applyAlignment="1">
      <alignment horizontal="center" vertical="center" shrinkToFit="1"/>
    </xf>
    <xf numFmtId="178" fontId="14" fillId="3" borderId="34" xfId="1" applyNumberFormat="1" applyFont="1" applyFill="1" applyBorder="1" applyAlignment="1">
      <alignment horizontal="center" vertical="center" shrinkToFit="1"/>
    </xf>
    <xf numFmtId="179" fontId="14" fillId="3" borderId="26" xfId="1" applyNumberFormat="1" applyFont="1" applyFill="1" applyBorder="1" applyAlignment="1">
      <alignment horizontal="center" vertical="center" shrinkToFit="1"/>
    </xf>
    <xf numFmtId="0" fontId="15" fillId="4" borderId="28" xfId="1" applyFont="1" applyFill="1" applyBorder="1" applyAlignment="1">
      <alignment horizontal="center" vertical="center" shrinkToFit="1"/>
    </xf>
    <xf numFmtId="179" fontId="14" fillId="3" borderId="27" xfId="1" applyNumberFormat="1" applyFont="1" applyFill="1" applyBorder="1" applyAlignment="1">
      <alignment horizontal="center" vertical="center" shrinkToFit="1"/>
    </xf>
    <xf numFmtId="179" fontId="14" fillId="3" borderId="27" xfId="1" applyNumberFormat="1" applyFont="1" applyFill="1" applyBorder="1" applyAlignment="1">
      <alignment horizontal="center" vertical="center" wrapText="1" shrinkToFit="1"/>
    </xf>
    <xf numFmtId="178" fontId="14" fillId="3" borderId="28" xfId="1" applyNumberFormat="1" applyFont="1" applyFill="1" applyBorder="1" applyAlignment="1">
      <alignment horizontal="center" vertical="center" wrapText="1" shrinkToFit="1"/>
    </xf>
    <xf numFmtId="0" fontId="15" fillId="4" borderId="26" xfId="1" applyFont="1" applyFill="1" applyBorder="1" applyAlignment="1">
      <alignment horizontal="center" vertical="center" shrinkToFit="1"/>
    </xf>
    <xf numFmtId="0" fontId="15" fillId="4" borderId="35" xfId="1" applyFont="1" applyFill="1" applyBorder="1" applyAlignment="1">
      <alignment horizontal="center" vertical="center" shrinkToFit="1"/>
    </xf>
    <xf numFmtId="0" fontId="15" fillId="4" borderId="36" xfId="1" applyFont="1" applyFill="1" applyBorder="1" applyAlignment="1">
      <alignment horizontal="center" vertical="center" shrinkToFit="1"/>
    </xf>
    <xf numFmtId="0" fontId="15" fillId="0" borderId="37" xfId="1" applyFont="1" applyFill="1" applyBorder="1" applyAlignment="1">
      <alignment horizontal="center" vertical="center" shrinkToFit="1"/>
    </xf>
    <xf numFmtId="0" fontId="13" fillId="3" borderId="38" xfId="1" applyFont="1" applyFill="1" applyBorder="1" applyAlignment="1">
      <alignment vertical="center" shrinkToFit="1"/>
    </xf>
    <xf numFmtId="49" fontId="13" fillId="3" borderId="39" xfId="1" applyNumberFormat="1" applyFont="1" applyFill="1" applyBorder="1" applyAlignment="1">
      <alignment horizontal="center" vertical="center" shrinkToFit="1"/>
    </xf>
    <xf numFmtId="179" fontId="14" fillId="4" borderId="32" xfId="1" applyNumberFormat="1" applyFont="1" applyFill="1" applyBorder="1" applyAlignment="1">
      <alignment vertical="center" shrinkToFit="1"/>
    </xf>
    <xf numFmtId="177" fontId="14" fillId="3" borderId="32" xfId="1" applyNumberFormat="1" applyFont="1" applyFill="1" applyBorder="1" applyAlignment="1">
      <alignment vertical="center" shrinkToFit="1"/>
    </xf>
    <xf numFmtId="178" fontId="14" fillId="3" borderId="33" xfId="1" applyNumberFormat="1" applyFont="1" applyFill="1" applyBorder="1" applyAlignment="1">
      <alignment vertical="center" shrinkToFit="1"/>
    </xf>
    <xf numFmtId="178" fontId="14" fillId="3" borderId="34" xfId="1" applyNumberFormat="1" applyFont="1" applyFill="1" applyBorder="1" applyAlignment="1">
      <alignment vertical="center" shrinkToFit="1"/>
    </xf>
    <xf numFmtId="178" fontId="14" fillId="3" borderId="40" xfId="1" applyNumberFormat="1" applyFont="1" applyFill="1" applyBorder="1" applyAlignment="1">
      <alignment horizontal="center" vertical="center" shrinkToFit="1"/>
    </xf>
    <xf numFmtId="179" fontId="14" fillId="3" borderId="32" xfId="1" applyNumberFormat="1" applyFont="1" applyFill="1" applyBorder="1" applyAlignment="1">
      <alignment horizontal="center" vertical="center" shrinkToFit="1"/>
    </xf>
    <xf numFmtId="0" fontId="15" fillId="4" borderId="31" xfId="1" applyFont="1" applyFill="1" applyBorder="1" applyAlignment="1">
      <alignment horizontal="center" vertical="center" shrinkToFit="1"/>
    </xf>
    <xf numFmtId="179" fontId="14" fillId="3" borderId="32" xfId="1" applyNumberFormat="1" applyFont="1" applyFill="1" applyBorder="1" applyAlignment="1">
      <alignment horizontal="center" vertical="center" wrapText="1" shrinkToFit="1"/>
    </xf>
    <xf numFmtId="178" fontId="14" fillId="3" borderId="31" xfId="1" applyNumberFormat="1" applyFont="1" applyFill="1" applyBorder="1" applyAlignment="1">
      <alignment horizontal="center" vertical="center" wrapText="1" shrinkToFit="1"/>
    </xf>
    <xf numFmtId="0" fontId="15" fillId="4" borderId="33" xfId="1" applyFont="1" applyFill="1" applyBorder="1" applyAlignment="1">
      <alignment horizontal="center" vertical="center" shrinkToFit="1"/>
    </xf>
    <xf numFmtId="0" fontId="15" fillId="4" borderId="41" xfId="1" applyFont="1" applyFill="1" applyBorder="1" applyAlignment="1">
      <alignment horizontal="center" vertical="center" shrinkToFit="1"/>
    </xf>
    <xf numFmtId="0" fontId="15" fillId="4" borderId="42" xfId="1" applyFont="1" applyFill="1" applyBorder="1" applyAlignment="1">
      <alignment horizontal="center" vertical="center" shrinkToFit="1"/>
    </xf>
    <xf numFmtId="0" fontId="15" fillId="0" borderId="43" xfId="1" applyFont="1" applyFill="1" applyBorder="1" applyAlignment="1">
      <alignment horizontal="center" vertical="center" shrinkToFit="1"/>
    </xf>
    <xf numFmtId="177" fontId="14" fillId="3" borderId="33" xfId="1" applyNumberFormat="1" applyFont="1" applyFill="1" applyBorder="1" applyAlignment="1">
      <alignment horizontal="center" vertical="center" shrinkToFit="1"/>
    </xf>
    <xf numFmtId="179" fontId="14" fillId="3" borderId="32" xfId="1" applyNumberFormat="1" applyFont="1" applyFill="1" applyBorder="1" applyAlignment="1">
      <alignment vertical="center" shrinkToFit="1"/>
    </xf>
    <xf numFmtId="0" fontId="13" fillId="3" borderId="40" xfId="1" applyFont="1" applyFill="1" applyBorder="1" applyAlignment="1">
      <alignment horizontal="center" vertical="center" shrinkToFit="1"/>
    </xf>
    <xf numFmtId="179" fontId="14" fillId="3" borderId="33" xfId="1" applyNumberFormat="1" applyFont="1" applyFill="1" applyBorder="1" applyAlignment="1">
      <alignment horizontal="center" vertical="center" shrinkToFit="1"/>
    </xf>
    <xf numFmtId="49" fontId="13" fillId="3" borderId="45" xfId="1" applyNumberFormat="1" applyFont="1" applyFill="1" applyBorder="1" applyAlignment="1">
      <alignment horizontal="center" vertical="center" shrinkToFit="1"/>
    </xf>
    <xf numFmtId="177" fontId="14" fillId="3" borderId="2" xfId="1" applyNumberFormat="1" applyFont="1" applyFill="1" applyBorder="1" applyAlignment="1">
      <alignment horizontal="center" vertical="center" shrinkToFit="1"/>
    </xf>
    <xf numFmtId="178" fontId="14" fillId="3" borderId="2" xfId="1" applyNumberFormat="1" applyFont="1" applyFill="1" applyBorder="1" applyAlignment="1">
      <alignment horizontal="center" vertical="center" shrinkToFit="1"/>
    </xf>
    <xf numFmtId="179" fontId="14" fillId="3" borderId="46" xfId="1" applyNumberFormat="1" applyFont="1" applyFill="1" applyBorder="1" applyAlignment="1">
      <alignment vertical="center" shrinkToFit="1"/>
    </xf>
    <xf numFmtId="178" fontId="14" fillId="3" borderId="47" xfId="1" applyNumberFormat="1" applyFont="1" applyFill="1" applyBorder="1" applyAlignment="1">
      <alignment horizontal="center" vertical="center" shrinkToFit="1"/>
    </xf>
    <xf numFmtId="177" fontId="14" fillId="3" borderId="46" xfId="1" applyNumberFormat="1" applyFont="1" applyFill="1" applyBorder="1" applyAlignment="1">
      <alignment vertical="center" shrinkToFit="1"/>
    </xf>
    <xf numFmtId="178" fontId="14" fillId="3" borderId="2" xfId="1" applyNumberFormat="1" applyFont="1" applyFill="1" applyBorder="1" applyAlignment="1">
      <alignment vertical="center" shrinkToFit="1"/>
    </xf>
    <xf numFmtId="178" fontId="14" fillId="3" borderId="48" xfId="1" applyNumberFormat="1" applyFont="1" applyFill="1" applyBorder="1" applyAlignment="1">
      <alignment vertical="center" shrinkToFit="1"/>
    </xf>
    <xf numFmtId="177" fontId="14" fillId="3" borderId="46" xfId="1" applyNumberFormat="1" applyFont="1" applyFill="1" applyBorder="1" applyAlignment="1">
      <alignment horizontal="center" vertical="center" shrinkToFit="1"/>
    </xf>
    <xf numFmtId="178" fontId="14" fillId="3" borderId="48" xfId="1" applyNumberFormat="1" applyFont="1" applyFill="1" applyBorder="1" applyAlignment="1">
      <alignment horizontal="center" vertical="center" shrinkToFit="1"/>
    </xf>
    <xf numFmtId="179" fontId="14" fillId="3" borderId="2" xfId="1" applyNumberFormat="1" applyFont="1" applyFill="1" applyBorder="1" applyAlignment="1">
      <alignment horizontal="center" vertical="center" shrinkToFit="1"/>
    </xf>
    <xf numFmtId="0" fontId="15" fillId="4" borderId="47" xfId="1" applyFont="1" applyFill="1" applyBorder="1" applyAlignment="1">
      <alignment horizontal="center" vertical="center" shrinkToFit="1"/>
    </xf>
    <xf numFmtId="179" fontId="14" fillId="3" borderId="46" xfId="1" applyNumberFormat="1" applyFont="1" applyFill="1" applyBorder="1" applyAlignment="1">
      <alignment horizontal="center" vertical="center" shrinkToFit="1"/>
    </xf>
    <xf numFmtId="179" fontId="14" fillId="3" borderId="46" xfId="1" applyNumberFormat="1" applyFont="1" applyFill="1" applyBorder="1" applyAlignment="1">
      <alignment horizontal="center" vertical="center" wrapText="1" shrinkToFit="1"/>
    </xf>
    <xf numFmtId="178" fontId="14" fillId="3" borderId="47" xfId="1" applyNumberFormat="1" applyFont="1" applyFill="1" applyBorder="1" applyAlignment="1">
      <alignment horizontal="center" vertical="center" wrapText="1" shrinkToFit="1"/>
    </xf>
    <xf numFmtId="0" fontId="15" fillId="4" borderId="2" xfId="1" applyFont="1" applyFill="1" applyBorder="1" applyAlignment="1">
      <alignment horizontal="center" vertical="center" shrinkToFit="1"/>
    </xf>
    <xf numFmtId="0" fontId="15" fillId="4" borderId="50" xfId="1" applyFont="1" applyFill="1" applyBorder="1" applyAlignment="1">
      <alignment horizontal="center" vertical="center" shrinkToFit="1"/>
    </xf>
    <xf numFmtId="0" fontId="15" fillId="4" borderId="51" xfId="1" applyFont="1" applyFill="1" applyBorder="1" applyAlignment="1">
      <alignment horizontal="center" vertical="center" shrinkToFit="1"/>
    </xf>
    <xf numFmtId="0" fontId="15" fillId="0" borderId="52" xfId="1" applyFont="1" applyFill="1" applyBorder="1" applyAlignment="1">
      <alignment horizontal="center" vertical="center" shrinkToFit="1"/>
    </xf>
    <xf numFmtId="0" fontId="13" fillId="0" borderId="53" xfId="1" applyFont="1" applyFill="1" applyBorder="1" applyAlignment="1">
      <alignment vertical="center" shrinkToFit="1"/>
    </xf>
    <xf numFmtId="177" fontId="14" fillId="0" borderId="16" xfId="1" applyNumberFormat="1" applyFont="1" applyFill="1" applyBorder="1" applyAlignment="1">
      <alignment horizontal="center" vertical="center" shrinkToFit="1"/>
    </xf>
    <xf numFmtId="178" fontId="14" fillId="0" borderId="16" xfId="1" applyNumberFormat="1" applyFont="1" applyFill="1" applyBorder="1" applyAlignment="1">
      <alignment horizontal="center" vertical="center" shrinkToFit="1"/>
    </xf>
    <xf numFmtId="179" fontId="14" fillId="0" borderId="17" xfId="1" applyNumberFormat="1" applyFont="1" applyFill="1" applyBorder="1" applyAlignment="1">
      <alignment horizontal="center" vertical="center" shrinkToFit="1"/>
    </xf>
    <xf numFmtId="0" fontId="15" fillId="0" borderId="18" xfId="1" applyFont="1" applyFill="1" applyBorder="1" applyAlignment="1">
      <alignment horizontal="center" vertical="center" shrinkToFit="1"/>
    </xf>
    <xf numFmtId="0" fontId="15" fillId="5" borderId="18" xfId="1" applyFont="1" applyFill="1" applyBorder="1" applyAlignment="1">
      <alignment horizontal="center" vertical="center" shrinkToFit="1"/>
    </xf>
    <xf numFmtId="0" fontId="15" fillId="0" borderId="16" xfId="1" applyFont="1" applyFill="1" applyBorder="1" applyAlignment="1">
      <alignment horizontal="center" vertical="center" shrinkToFit="1"/>
    </xf>
    <xf numFmtId="0" fontId="15" fillId="0" borderId="21" xfId="1" applyFont="1" applyFill="1" applyBorder="1" applyAlignment="1">
      <alignment horizontal="center" vertical="center" shrinkToFit="1"/>
    </xf>
    <xf numFmtId="0" fontId="15" fillId="0" borderId="22" xfId="1" applyFont="1" applyFill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 shrinkToFit="1"/>
    </xf>
    <xf numFmtId="0" fontId="7" fillId="0" borderId="23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shrinkToFit="1"/>
    </xf>
    <xf numFmtId="0" fontId="8" fillId="0" borderId="59" xfId="1" applyFont="1" applyFill="1" applyBorder="1" applyAlignment="1">
      <alignment vertical="center" shrinkToFit="1"/>
    </xf>
    <xf numFmtId="49" fontId="8" fillId="0" borderId="60" xfId="1" applyNumberFormat="1" applyFont="1" applyFill="1" applyBorder="1" applyAlignment="1">
      <alignment horizontal="center" vertical="center" shrinkToFit="1"/>
    </xf>
    <xf numFmtId="177" fontId="18" fillId="0" borderId="26" xfId="1" applyNumberFormat="1" applyFont="1" applyFill="1" applyBorder="1" applyAlignment="1">
      <alignment horizontal="center" vertical="center" shrinkToFit="1"/>
    </xf>
    <xf numFmtId="178" fontId="18" fillId="0" borderId="26" xfId="1" applyNumberFormat="1" applyFont="1" applyFill="1" applyBorder="1" applyAlignment="1">
      <alignment horizontal="center" vertical="center" shrinkToFit="1"/>
    </xf>
    <xf numFmtId="179" fontId="18" fillId="0" borderId="27" xfId="1" applyNumberFormat="1" applyFont="1" applyFill="1" applyBorder="1" applyAlignment="1">
      <alignment horizontal="center" vertical="center" shrinkToFit="1"/>
    </xf>
    <xf numFmtId="179" fontId="18" fillId="0" borderId="61" xfId="1" applyNumberFormat="1" applyFont="1" applyFill="1" applyBorder="1" applyAlignment="1">
      <alignment horizontal="center" vertical="center" shrinkToFit="1"/>
    </xf>
    <xf numFmtId="178" fontId="18" fillId="0" borderId="62" xfId="1" applyNumberFormat="1" applyFont="1" applyFill="1" applyBorder="1" applyAlignment="1">
      <alignment horizontal="center" vertical="center" shrinkToFit="1"/>
    </xf>
    <xf numFmtId="177" fontId="18" fillId="0" borderId="61" xfId="1" applyNumberFormat="1" applyFont="1" applyFill="1" applyBorder="1" applyAlignment="1">
      <alignment horizontal="center" vertical="center" shrinkToFit="1"/>
    </xf>
    <xf numFmtId="178" fontId="18" fillId="0" borderId="63" xfId="1" applyNumberFormat="1" applyFont="1" applyFill="1" applyBorder="1" applyAlignment="1">
      <alignment horizontal="center" vertical="center" shrinkToFit="1"/>
    </xf>
    <xf numFmtId="178" fontId="19" fillId="0" borderId="30" xfId="1" applyNumberFormat="1" applyFont="1" applyFill="1" applyBorder="1" applyAlignment="1">
      <alignment horizontal="left" vertical="center" shrinkToFit="1"/>
    </xf>
    <xf numFmtId="178" fontId="19" fillId="0" borderId="28" xfId="1" applyNumberFormat="1" applyFont="1" applyFill="1" applyBorder="1" applyAlignment="1">
      <alignment horizontal="center" vertical="center" shrinkToFit="1"/>
    </xf>
    <xf numFmtId="179" fontId="18" fillId="0" borderId="64" xfId="1" applyNumberFormat="1" applyFont="1" applyFill="1" applyBorder="1" applyAlignment="1">
      <alignment horizontal="center" vertical="center" shrinkToFit="1"/>
    </xf>
    <xf numFmtId="0" fontId="7" fillId="0" borderId="28" xfId="1" applyFont="1" applyFill="1" applyBorder="1" applyAlignment="1">
      <alignment horizontal="center" vertical="center" shrinkToFit="1"/>
    </xf>
    <xf numFmtId="179" fontId="18" fillId="0" borderId="61" xfId="1" applyNumberFormat="1" applyFont="1" applyFill="1" applyBorder="1" applyAlignment="1">
      <alignment horizontal="center" vertical="center" wrapText="1" shrinkToFit="1"/>
    </xf>
    <xf numFmtId="178" fontId="18" fillId="0" borderId="62" xfId="1" applyNumberFormat="1" applyFont="1" applyFill="1" applyBorder="1" applyAlignment="1">
      <alignment horizontal="center" vertical="center" wrapText="1" shrinkToFit="1"/>
    </xf>
    <xf numFmtId="179" fontId="20" fillId="0" borderId="61" xfId="1" applyNumberFormat="1" applyFont="1" applyFill="1" applyBorder="1" applyAlignment="1">
      <alignment horizontal="center" vertical="center" shrinkToFit="1"/>
    </xf>
    <xf numFmtId="178" fontId="20" fillId="0" borderId="62" xfId="1" applyNumberFormat="1" applyFont="1" applyFill="1" applyBorder="1" applyAlignment="1">
      <alignment horizontal="center" vertical="center" shrinkToFit="1"/>
    </xf>
    <xf numFmtId="0" fontId="21" fillId="5" borderId="28" xfId="1" applyFont="1" applyFill="1" applyBorder="1" applyAlignment="1">
      <alignment horizontal="center" vertical="center" shrinkToFit="1"/>
    </xf>
    <xf numFmtId="0" fontId="7" fillId="0" borderId="26" xfId="1" applyFont="1" applyFill="1" applyBorder="1" applyAlignment="1">
      <alignment horizontal="center" vertical="center" shrinkToFit="1"/>
    </xf>
    <xf numFmtId="0" fontId="15" fillId="0" borderId="35" xfId="1" applyFont="1" applyFill="1" applyBorder="1" applyAlignment="1">
      <alignment horizontal="center" vertical="center" shrinkToFit="1"/>
    </xf>
    <xf numFmtId="0" fontId="21" fillId="0" borderId="36" xfId="1" applyFont="1" applyFill="1" applyBorder="1" applyAlignment="1">
      <alignment horizontal="center" vertical="center" shrinkToFit="1"/>
    </xf>
    <xf numFmtId="0" fontId="7" fillId="0" borderId="36" xfId="1" applyFont="1" applyFill="1" applyBorder="1" applyAlignment="1">
      <alignment horizontal="center" vertical="center" shrinkToFit="1"/>
    </xf>
    <xf numFmtId="0" fontId="7" fillId="0" borderId="37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vertical="center" shrinkToFit="1"/>
    </xf>
    <xf numFmtId="49" fontId="8" fillId="0" borderId="39" xfId="1" applyNumberFormat="1" applyFont="1" applyFill="1" applyBorder="1" applyAlignment="1">
      <alignment horizontal="center" vertical="center" shrinkToFit="1"/>
    </xf>
    <xf numFmtId="178" fontId="18" fillId="0" borderId="33" xfId="1" applyNumberFormat="1" applyFont="1" applyFill="1" applyBorder="1" applyAlignment="1">
      <alignment horizontal="center" vertical="center" shrinkToFit="1"/>
    </xf>
    <xf numFmtId="179" fontId="18" fillId="0" borderId="32" xfId="1" applyNumberFormat="1" applyFont="1" applyFill="1" applyBorder="1" applyAlignment="1">
      <alignment horizontal="center" vertical="center" shrinkToFit="1"/>
    </xf>
    <xf numFmtId="179" fontId="18" fillId="0" borderId="65" xfId="1" applyNumberFormat="1" applyFont="1" applyFill="1" applyBorder="1" applyAlignment="1">
      <alignment horizontal="center" vertical="center" shrinkToFit="1"/>
    </xf>
    <xf numFmtId="178" fontId="18" fillId="0" borderId="66" xfId="1" applyNumberFormat="1" applyFont="1" applyFill="1" applyBorder="1" applyAlignment="1">
      <alignment horizontal="center" vertical="center" shrinkToFit="1"/>
    </xf>
    <xf numFmtId="177" fontId="18" fillId="0" borderId="65" xfId="1" applyNumberFormat="1" applyFont="1" applyFill="1" applyBorder="1" applyAlignment="1">
      <alignment horizontal="center" vertical="center" shrinkToFit="1"/>
    </xf>
    <xf numFmtId="178" fontId="18" fillId="0" borderId="67" xfId="1" applyNumberFormat="1" applyFont="1" applyFill="1" applyBorder="1" applyAlignment="1">
      <alignment horizontal="center" vertical="center" shrinkToFit="1"/>
    </xf>
    <xf numFmtId="178" fontId="19" fillId="0" borderId="40" xfId="1" applyNumberFormat="1" applyFont="1" applyFill="1" applyBorder="1" applyAlignment="1">
      <alignment horizontal="left" vertical="center" shrinkToFit="1"/>
    </xf>
    <xf numFmtId="178" fontId="19" fillId="0" borderId="31" xfId="1" applyNumberFormat="1" applyFont="1" applyFill="1" applyBorder="1" applyAlignment="1">
      <alignment horizontal="center" vertical="center" shrinkToFit="1"/>
    </xf>
    <xf numFmtId="179" fontId="18" fillId="0" borderId="68" xfId="1" applyNumberFormat="1" applyFont="1" applyFill="1" applyBorder="1" applyAlignment="1">
      <alignment horizontal="center" vertical="center" shrinkToFit="1"/>
    </xf>
    <xf numFmtId="0" fontId="7" fillId="0" borderId="31" xfId="1" applyFont="1" applyFill="1" applyBorder="1" applyAlignment="1">
      <alignment horizontal="center" vertical="center" shrinkToFit="1"/>
    </xf>
    <xf numFmtId="179" fontId="18" fillId="0" borderId="65" xfId="1" applyNumberFormat="1" applyFont="1" applyFill="1" applyBorder="1" applyAlignment="1">
      <alignment horizontal="center" vertical="center" wrapText="1" shrinkToFit="1"/>
    </xf>
    <xf numFmtId="178" fontId="18" fillId="0" borderId="66" xfId="1" applyNumberFormat="1" applyFont="1" applyFill="1" applyBorder="1" applyAlignment="1">
      <alignment horizontal="center" vertical="center" wrapText="1" shrinkToFit="1"/>
    </xf>
    <xf numFmtId="179" fontId="20" fillId="0" borderId="65" xfId="1" applyNumberFormat="1" applyFont="1" applyFill="1" applyBorder="1" applyAlignment="1">
      <alignment horizontal="center" vertical="center" shrinkToFit="1"/>
    </xf>
    <xf numFmtId="178" fontId="20" fillId="0" borderId="66" xfId="1" applyNumberFormat="1" applyFont="1" applyFill="1" applyBorder="1" applyAlignment="1">
      <alignment horizontal="center" vertical="center" shrinkToFit="1"/>
    </xf>
    <xf numFmtId="0" fontId="21" fillId="0" borderId="31" xfId="1" applyFont="1" applyFill="1" applyBorder="1" applyAlignment="1">
      <alignment horizontal="center" vertical="center" shrinkToFit="1"/>
    </xf>
    <xf numFmtId="0" fontId="7" fillId="0" borderId="33" xfId="1" applyFont="1" applyFill="1" applyBorder="1" applyAlignment="1">
      <alignment horizontal="center" vertical="center" shrinkToFit="1"/>
    </xf>
    <xf numFmtId="0" fontId="15" fillId="0" borderId="41" xfId="1" applyFont="1" applyFill="1" applyBorder="1" applyAlignment="1">
      <alignment horizontal="center" vertical="center" shrinkToFit="1"/>
    </xf>
    <xf numFmtId="0" fontId="21" fillId="0" borderId="42" xfId="1" applyFont="1" applyFill="1" applyBorder="1" applyAlignment="1">
      <alignment horizontal="center" vertical="center" shrinkToFit="1"/>
    </xf>
    <xf numFmtId="0" fontId="7" fillId="0" borderId="42" xfId="1" applyFont="1" applyFill="1" applyBorder="1" applyAlignment="1">
      <alignment horizontal="center" vertical="center" shrinkToFit="1"/>
    </xf>
    <xf numFmtId="0" fontId="7" fillId="0" borderId="43" xfId="1" applyFont="1" applyFill="1" applyBorder="1" applyAlignment="1">
      <alignment horizontal="center" vertical="center" shrinkToFit="1"/>
    </xf>
    <xf numFmtId="0" fontId="8" fillId="0" borderId="44" xfId="1" applyFont="1" applyFill="1" applyBorder="1" applyAlignment="1">
      <alignment vertical="center" shrinkToFit="1"/>
    </xf>
    <xf numFmtId="49" fontId="8" fillId="0" borderId="45" xfId="1" applyNumberFormat="1" applyFont="1" applyFill="1" applyBorder="1" applyAlignment="1">
      <alignment horizontal="center" vertical="center" shrinkToFit="1"/>
    </xf>
    <xf numFmtId="179" fontId="18" fillId="0" borderId="70" xfId="1" applyNumberFormat="1" applyFont="1" applyFill="1" applyBorder="1" applyAlignment="1">
      <alignment horizontal="center" vertical="center" shrinkToFit="1"/>
    </xf>
    <xf numFmtId="178" fontId="18" fillId="0" borderId="71" xfId="1" applyNumberFormat="1" applyFont="1" applyFill="1" applyBorder="1" applyAlignment="1">
      <alignment horizontal="center" vertical="center" shrinkToFit="1"/>
    </xf>
    <xf numFmtId="177" fontId="18" fillId="0" borderId="70" xfId="1" applyNumberFormat="1" applyFont="1" applyFill="1" applyBorder="1" applyAlignment="1">
      <alignment horizontal="center" vertical="center" shrinkToFit="1"/>
    </xf>
    <xf numFmtId="178" fontId="18" fillId="0" borderId="72" xfId="1" applyNumberFormat="1" applyFont="1" applyFill="1" applyBorder="1" applyAlignment="1">
      <alignment horizontal="center" vertical="center" shrinkToFit="1"/>
    </xf>
    <xf numFmtId="178" fontId="19" fillId="0" borderId="49" xfId="1" applyNumberFormat="1" applyFont="1" applyFill="1" applyBorder="1" applyAlignment="1">
      <alignment horizontal="left" vertical="center" shrinkToFit="1"/>
    </xf>
    <xf numFmtId="179" fontId="19" fillId="0" borderId="47" xfId="1" applyNumberFormat="1" applyFont="1" applyFill="1" applyBorder="1" applyAlignment="1">
      <alignment horizontal="center" vertical="center" shrinkToFit="1"/>
    </xf>
    <xf numFmtId="179" fontId="18" fillId="0" borderId="73" xfId="1" applyNumberFormat="1" applyFont="1" applyFill="1" applyBorder="1" applyAlignment="1">
      <alignment horizontal="center" vertical="center" shrinkToFit="1"/>
    </xf>
    <xf numFmtId="0" fontId="7" fillId="0" borderId="47" xfId="1" applyFont="1" applyFill="1" applyBorder="1" applyAlignment="1">
      <alignment horizontal="center" vertical="center" shrinkToFit="1"/>
    </xf>
    <xf numFmtId="179" fontId="18" fillId="0" borderId="70" xfId="1" applyNumberFormat="1" applyFont="1" applyFill="1" applyBorder="1" applyAlignment="1">
      <alignment horizontal="center" vertical="center" wrapText="1" shrinkToFit="1"/>
    </xf>
    <xf numFmtId="178" fontId="18" fillId="0" borderId="71" xfId="1" applyNumberFormat="1" applyFont="1" applyFill="1" applyBorder="1" applyAlignment="1">
      <alignment horizontal="center" vertical="center" wrapText="1" shrinkToFit="1"/>
    </xf>
    <xf numFmtId="179" fontId="20" fillId="0" borderId="70" xfId="1" applyNumberFormat="1" applyFont="1" applyFill="1" applyBorder="1" applyAlignment="1">
      <alignment horizontal="center" vertical="center" shrinkToFit="1"/>
    </xf>
    <xf numFmtId="178" fontId="20" fillId="0" borderId="71" xfId="1" applyNumberFormat="1" applyFont="1" applyFill="1" applyBorder="1" applyAlignment="1">
      <alignment horizontal="center" vertical="center" shrinkToFit="1"/>
    </xf>
    <xf numFmtId="0" fontId="21" fillId="0" borderId="47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15" fillId="0" borderId="50" xfId="1" applyFont="1" applyFill="1" applyBorder="1" applyAlignment="1">
      <alignment horizontal="center" vertical="center" shrinkToFit="1"/>
    </xf>
    <xf numFmtId="0" fontId="21" fillId="0" borderId="74" xfId="1" applyFont="1" applyFill="1" applyBorder="1" applyAlignment="1">
      <alignment horizontal="center" vertical="center" shrinkToFit="1"/>
    </xf>
    <xf numFmtId="0" fontId="7" fillId="0" borderId="52" xfId="1" applyFont="1" applyFill="1" applyBorder="1" applyAlignment="1">
      <alignment horizontal="center" vertical="center" shrinkToFit="1"/>
    </xf>
    <xf numFmtId="177" fontId="14" fillId="6" borderId="26" xfId="1" applyNumberFormat="1" applyFont="1" applyFill="1" applyBorder="1" applyAlignment="1">
      <alignment horizontal="center" vertical="center" shrinkToFit="1"/>
    </xf>
    <xf numFmtId="178" fontId="14" fillId="6" borderId="26" xfId="1" applyNumberFormat="1" applyFont="1" applyFill="1" applyBorder="1" applyAlignment="1">
      <alignment horizontal="center" vertical="center" shrinkToFit="1"/>
    </xf>
    <xf numFmtId="179" fontId="14" fillId="6" borderId="27" xfId="1" applyNumberFormat="1" applyFont="1" applyFill="1" applyBorder="1" applyAlignment="1">
      <alignment horizontal="center" vertical="center" shrinkToFit="1"/>
    </xf>
    <xf numFmtId="178" fontId="14" fillId="6" borderId="62" xfId="1" applyNumberFormat="1" applyFont="1" applyFill="1" applyBorder="1" applyAlignment="1">
      <alignment horizontal="center" vertical="center" shrinkToFit="1"/>
    </xf>
    <xf numFmtId="179" fontId="14" fillId="6" borderId="61" xfId="1" applyNumberFormat="1" applyFont="1" applyFill="1" applyBorder="1" applyAlignment="1">
      <alignment horizontal="center" vertical="center" shrinkToFit="1"/>
    </xf>
    <xf numFmtId="0" fontId="15" fillId="6" borderId="26" xfId="1" applyFont="1" applyFill="1" applyBorder="1" applyAlignment="1">
      <alignment horizontal="center" vertical="center" shrinkToFit="1"/>
    </xf>
    <xf numFmtId="0" fontId="15" fillId="6" borderId="35" xfId="1" applyFont="1" applyFill="1" applyBorder="1" applyAlignment="1">
      <alignment horizontal="center" vertical="center" shrinkToFit="1"/>
    </xf>
    <xf numFmtId="0" fontId="15" fillId="6" borderId="36" xfId="1" applyFont="1" applyFill="1" applyBorder="1" applyAlignment="1">
      <alignment horizontal="center" vertical="center" shrinkToFit="1"/>
    </xf>
    <xf numFmtId="0" fontId="7" fillId="6" borderId="36" xfId="1" applyFont="1" applyFill="1" applyBorder="1" applyAlignment="1">
      <alignment horizontal="center" vertical="center" shrinkToFit="1"/>
    </xf>
    <xf numFmtId="0" fontId="7" fillId="6" borderId="37" xfId="1" applyFont="1" applyFill="1" applyBorder="1" applyAlignment="1">
      <alignment horizontal="center" vertical="center" shrinkToFit="1"/>
    </xf>
    <xf numFmtId="0" fontId="8" fillId="6" borderId="59" xfId="1" applyFont="1" applyFill="1" applyBorder="1" applyAlignment="1">
      <alignment vertical="center" shrinkToFit="1"/>
    </xf>
    <xf numFmtId="49" fontId="8" fillId="6" borderId="60" xfId="1" applyNumberFormat="1" applyFont="1" applyFill="1" applyBorder="1" applyAlignment="1">
      <alignment horizontal="center" vertical="center" shrinkToFit="1"/>
    </xf>
    <xf numFmtId="177" fontId="20" fillId="6" borderId="26" xfId="1" applyNumberFormat="1" applyFont="1" applyFill="1" applyBorder="1" applyAlignment="1">
      <alignment horizontal="center" vertical="center" shrinkToFit="1"/>
    </xf>
    <xf numFmtId="178" fontId="20" fillId="6" borderId="26" xfId="1" applyNumberFormat="1" applyFont="1" applyFill="1" applyBorder="1" applyAlignment="1">
      <alignment horizontal="center" vertical="center" shrinkToFit="1"/>
    </xf>
    <xf numFmtId="179" fontId="18" fillId="6" borderId="27" xfId="1" applyNumberFormat="1" applyFont="1" applyFill="1" applyBorder="1" applyAlignment="1">
      <alignment horizontal="center" vertical="center" shrinkToFit="1"/>
    </xf>
    <xf numFmtId="178" fontId="18" fillId="6" borderId="26" xfId="1" applyNumberFormat="1" applyFont="1" applyFill="1" applyBorder="1" applyAlignment="1">
      <alignment horizontal="center" vertical="center" shrinkToFit="1"/>
    </xf>
    <xf numFmtId="179" fontId="18" fillId="6" borderId="61" xfId="1" applyNumberFormat="1" applyFont="1" applyFill="1" applyBorder="1" applyAlignment="1">
      <alignment horizontal="center" vertical="center" shrinkToFit="1"/>
    </xf>
    <xf numFmtId="178" fontId="18" fillId="6" borderId="62" xfId="1" applyNumberFormat="1" applyFont="1" applyFill="1" applyBorder="1" applyAlignment="1">
      <alignment horizontal="center" vertical="center" shrinkToFit="1"/>
    </xf>
    <xf numFmtId="177" fontId="18" fillId="6" borderId="61" xfId="1" applyNumberFormat="1" applyFont="1" applyFill="1" applyBorder="1" applyAlignment="1">
      <alignment horizontal="center" vertical="center" shrinkToFit="1"/>
    </xf>
    <xf numFmtId="178" fontId="18" fillId="6" borderId="63" xfId="1" applyNumberFormat="1" applyFont="1" applyFill="1" applyBorder="1" applyAlignment="1">
      <alignment horizontal="center" vertical="center" shrinkToFit="1"/>
    </xf>
    <xf numFmtId="178" fontId="19" fillId="6" borderId="30" xfId="1" applyNumberFormat="1" applyFont="1" applyFill="1" applyBorder="1" applyAlignment="1">
      <alignment horizontal="left" vertical="center" shrinkToFit="1"/>
    </xf>
    <xf numFmtId="178" fontId="19" fillId="6" borderId="28" xfId="1" applyNumberFormat="1" applyFont="1" applyFill="1" applyBorder="1" applyAlignment="1">
      <alignment horizontal="center" vertical="center" shrinkToFit="1"/>
    </xf>
    <xf numFmtId="179" fontId="18" fillId="6" borderId="64" xfId="1" applyNumberFormat="1" applyFont="1" applyFill="1" applyBorder="1" applyAlignment="1">
      <alignment horizontal="center" vertical="center" shrinkToFit="1"/>
    </xf>
    <xf numFmtId="0" fontId="7" fillId="6" borderId="28" xfId="1" applyFont="1" applyFill="1" applyBorder="1" applyAlignment="1">
      <alignment horizontal="center" vertical="center" shrinkToFit="1"/>
    </xf>
    <xf numFmtId="179" fontId="18" fillId="6" borderId="61" xfId="1" applyNumberFormat="1" applyFont="1" applyFill="1" applyBorder="1" applyAlignment="1">
      <alignment horizontal="center" vertical="center" wrapText="1" shrinkToFit="1"/>
    </xf>
    <xf numFmtId="178" fontId="18" fillId="6" borderId="62" xfId="1" applyNumberFormat="1" applyFont="1" applyFill="1" applyBorder="1" applyAlignment="1">
      <alignment horizontal="center" vertical="center" wrapText="1" shrinkToFit="1"/>
    </xf>
    <xf numFmtId="179" fontId="20" fillId="6" borderId="61" xfId="1" applyNumberFormat="1" applyFont="1" applyFill="1" applyBorder="1" applyAlignment="1">
      <alignment horizontal="center" vertical="center" shrinkToFit="1"/>
    </xf>
    <xf numFmtId="178" fontId="20" fillId="6" borderId="62" xfId="1" applyNumberFormat="1" applyFont="1" applyFill="1" applyBorder="1" applyAlignment="1">
      <alignment horizontal="center" vertical="center" shrinkToFit="1"/>
    </xf>
    <xf numFmtId="0" fontId="21" fillId="6" borderId="28" xfId="1" applyFont="1" applyFill="1" applyBorder="1" applyAlignment="1">
      <alignment horizontal="center" vertical="center" shrinkToFit="1"/>
    </xf>
    <xf numFmtId="0" fontId="7" fillId="6" borderId="26" xfId="1" applyFont="1" applyFill="1" applyBorder="1" applyAlignment="1">
      <alignment horizontal="center" vertical="center" shrinkToFit="1"/>
    </xf>
    <xf numFmtId="0" fontId="21" fillId="6" borderId="36" xfId="1" applyFont="1" applyFill="1" applyBorder="1" applyAlignment="1">
      <alignment horizontal="center" vertical="center" shrinkToFit="1"/>
    </xf>
    <xf numFmtId="0" fontId="8" fillId="6" borderId="38" xfId="1" applyFont="1" applyFill="1" applyBorder="1" applyAlignment="1">
      <alignment vertical="center" shrinkToFit="1"/>
    </xf>
    <xf numFmtId="49" fontId="8" fillId="6" borderId="39" xfId="1" applyNumberFormat="1" applyFont="1" applyFill="1" applyBorder="1" applyAlignment="1">
      <alignment horizontal="center" vertical="center" shrinkToFit="1"/>
    </xf>
    <xf numFmtId="179" fontId="18" fillId="6" borderId="65" xfId="1" applyNumberFormat="1" applyFont="1" applyFill="1" applyBorder="1" applyAlignment="1">
      <alignment horizontal="center" vertical="center" shrinkToFit="1"/>
    </xf>
    <xf numFmtId="178" fontId="18" fillId="6" borderId="66" xfId="1" applyNumberFormat="1" applyFont="1" applyFill="1" applyBorder="1" applyAlignment="1">
      <alignment horizontal="center" vertical="center" shrinkToFit="1"/>
    </xf>
    <xf numFmtId="178" fontId="18" fillId="6" borderId="67" xfId="1" applyNumberFormat="1" applyFont="1" applyFill="1" applyBorder="1" applyAlignment="1">
      <alignment horizontal="center" vertical="center" shrinkToFit="1"/>
    </xf>
    <xf numFmtId="179" fontId="18" fillId="6" borderId="68" xfId="1" applyNumberFormat="1" applyFont="1" applyFill="1" applyBorder="1" applyAlignment="1">
      <alignment horizontal="center" vertical="center" shrinkToFit="1"/>
    </xf>
    <xf numFmtId="0" fontId="7" fillId="6" borderId="31" xfId="1" applyFont="1" applyFill="1" applyBorder="1" applyAlignment="1">
      <alignment horizontal="center" vertical="center" shrinkToFit="1"/>
    </xf>
    <xf numFmtId="179" fontId="18" fillId="6" borderId="65" xfId="1" applyNumberFormat="1" applyFont="1" applyFill="1" applyBorder="1" applyAlignment="1">
      <alignment horizontal="center" vertical="center" wrapText="1" shrinkToFit="1"/>
    </xf>
    <xf numFmtId="178" fontId="18" fillId="6" borderId="66" xfId="1" applyNumberFormat="1" applyFont="1" applyFill="1" applyBorder="1" applyAlignment="1">
      <alignment horizontal="center" vertical="center" wrapText="1" shrinkToFit="1"/>
    </xf>
    <xf numFmtId="0" fontId="7" fillId="6" borderId="33" xfId="1" applyFont="1" applyFill="1" applyBorder="1" applyAlignment="1">
      <alignment horizontal="center" vertical="center" shrinkToFit="1"/>
    </xf>
    <xf numFmtId="0" fontId="15" fillId="6" borderId="41" xfId="1" applyFont="1" applyFill="1" applyBorder="1" applyAlignment="1">
      <alignment horizontal="center" vertical="center" shrinkToFit="1"/>
    </xf>
    <xf numFmtId="0" fontId="21" fillId="6" borderId="42" xfId="1" applyFont="1" applyFill="1" applyBorder="1" applyAlignment="1">
      <alignment horizontal="center" vertical="center" shrinkToFit="1"/>
    </xf>
    <xf numFmtId="0" fontId="7" fillId="6" borderId="42" xfId="1" applyFont="1" applyFill="1" applyBorder="1" applyAlignment="1">
      <alignment horizontal="center" vertical="center" shrinkToFit="1"/>
    </xf>
    <xf numFmtId="0" fontId="7" fillId="6" borderId="43" xfId="1" applyFont="1" applyFill="1" applyBorder="1" applyAlignment="1">
      <alignment horizontal="center" vertical="center" shrinkToFit="1"/>
    </xf>
    <xf numFmtId="178" fontId="18" fillId="6" borderId="33" xfId="1" applyNumberFormat="1" applyFont="1" applyFill="1" applyBorder="1" applyAlignment="1">
      <alignment horizontal="center" vertical="center" shrinkToFit="1"/>
    </xf>
    <xf numFmtId="177" fontId="18" fillId="6" borderId="65" xfId="1" applyNumberFormat="1" applyFont="1" applyFill="1" applyBorder="1" applyAlignment="1">
      <alignment horizontal="center" vertical="center" shrinkToFit="1"/>
    </xf>
    <xf numFmtId="178" fontId="19" fillId="6" borderId="40" xfId="1" applyNumberFormat="1" applyFont="1" applyFill="1" applyBorder="1" applyAlignment="1">
      <alignment horizontal="left" vertical="center" shrinkToFit="1"/>
    </xf>
    <xf numFmtId="178" fontId="19" fillId="6" borderId="31" xfId="1" applyNumberFormat="1" applyFont="1" applyFill="1" applyBorder="1" applyAlignment="1">
      <alignment horizontal="center" vertical="center" shrinkToFit="1"/>
    </xf>
    <xf numFmtId="0" fontId="8" fillId="6" borderId="44" xfId="1" applyFont="1" applyFill="1" applyBorder="1" applyAlignment="1">
      <alignment vertical="center" shrinkToFit="1"/>
    </xf>
    <xf numFmtId="49" fontId="8" fillId="6" borderId="45" xfId="1" applyNumberFormat="1" applyFont="1" applyFill="1" applyBorder="1" applyAlignment="1">
      <alignment horizontal="center" vertical="center" shrinkToFit="1"/>
    </xf>
    <xf numFmtId="179" fontId="18" fillId="6" borderId="70" xfId="1" applyNumberFormat="1" applyFont="1" applyFill="1" applyBorder="1" applyAlignment="1">
      <alignment horizontal="center" vertical="center" shrinkToFit="1"/>
    </xf>
    <xf numFmtId="178" fontId="18" fillId="6" borderId="71" xfId="1" applyNumberFormat="1" applyFont="1" applyFill="1" applyBorder="1" applyAlignment="1">
      <alignment horizontal="center" vertical="center" shrinkToFit="1"/>
    </xf>
    <xf numFmtId="177" fontId="18" fillId="6" borderId="70" xfId="1" applyNumberFormat="1" applyFont="1" applyFill="1" applyBorder="1" applyAlignment="1">
      <alignment horizontal="center" vertical="center" shrinkToFit="1"/>
    </xf>
    <xf numFmtId="178" fontId="18" fillId="6" borderId="72" xfId="1" applyNumberFormat="1" applyFont="1" applyFill="1" applyBorder="1" applyAlignment="1">
      <alignment horizontal="center" vertical="center" shrinkToFit="1"/>
    </xf>
    <xf numFmtId="178" fontId="19" fillId="6" borderId="49" xfId="1" applyNumberFormat="1" applyFont="1" applyFill="1" applyBorder="1" applyAlignment="1">
      <alignment horizontal="left" vertical="center" shrinkToFit="1"/>
    </xf>
    <xf numFmtId="178" fontId="19" fillId="6" borderId="47" xfId="1" applyNumberFormat="1" applyFont="1" applyFill="1" applyBorder="1" applyAlignment="1">
      <alignment horizontal="center" vertical="center" shrinkToFit="1"/>
    </xf>
    <xf numFmtId="179" fontId="18" fillId="6" borderId="73" xfId="1" applyNumberFormat="1" applyFont="1" applyFill="1" applyBorder="1" applyAlignment="1">
      <alignment horizontal="center" vertical="center" shrinkToFit="1"/>
    </xf>
    <xf numFmtId="0" fontId="7" fillId="6" borderId="47" xfId="1" applyFont="1" applyFill="1" applyBorder="1" applyAlignment="1">
      <alignment horizontal="center" vertical="center" shrinkToFit="1"/>
    </xf>
    <xf numFmtId="179" fontId="18" fillId="6" borderId="70" xfId="1" applyNumberFormat="1" applyFont="1" applyFill="1" applyBorder="1" applyAlignment="1">
      <alignment horizontal="center" vertical="center" wrapText="1" shrinkToFit="1"/>
    </xf>
    <xf numFmtId="178" fontId="18" fillId="6" borderId="71" xfId="1" applyNumberFormat="1" applyFont="1" applyFill="1" applyBorder="1" applyAlignment="1">
      <alignment horizontal="center" vertical="center" wrapText="1" shrinkToFit="1"/>
    </xf>
    <xf numFmtId="179" fontId="20" fillId="6" borderId="70" xfId="1" applyNumberFormat="1" applyFont="1" applyFill="1" applyBorder="1" applyAlignment="1">
      <alignment horizontal="center" vertical="center" shrinkToFit="1"/>
    </xf>
    <xf numFmtId="178" fontId="20" fillId="6" borderId="71" xfId="1" applyNumberFormat="1" applyFont="1" applyFill="1" applyBorder="1" applyAlignment="1">
      <alignment horizontal="center" vertical="center" shrinkToFit="1"/>
    </xf>
    <xf numFmtId="0" fontId="21" fillId="6" borderId="47" xfId="1" applyFont="1" applyFill="1" applyBorder="1" applyAlignment="1">
      <alignment horizontal="center" vertical="center" shrinkToFit="1"/>
    </xf>
    <xf numFmtId="0" fontId="7" fillId="6" borderId="2" xfId="1" applyFont="1" applyFill="1" applyBorder="1" applyAlignment="1">
      <alignment horizontal="center" vertical="center" shrinkToFit="1"/>
    </xf>
    <xf numFmtId="0" fontId="15" fillId="6" borderId="50" xfId="1" applyFont="1" applyFill="1" applyBorder="1" applyAlignment="1">
      <alignment horizontal="center" vertical="center" shrinkToFit="1"/>
    </xf>
    <xf numFmtId="0" fontId="7" fillId="6" borderId="52" xfId="1" applyFont="1" applyFill="1" applyBorder="1" applyAlignment="1">
      <alignment horizontal="center" vertical="center" shrinkToFit="1"/>
    </xf>
    <xf numFmtId="0" fontId="13" fillId="0" borderId="59" xfId="1" applyFont="1" applyFill="1" applyBorder="1" applyAlignment="1">
      <alignment vertical="center" shrinkToFit="1"/>
    </xf>
    <xf numFmtId="49" fontId="13" fillId="0" borderId="60" xfId="1" applyNumberFormat="1" applyFont="1" applyFill="1" applyBorder="1" applyAlignment="1">
      <alignment horizontal="center" vertical="center" shrinkToFit="1"/>
    </xf>
    <xf numFmtId="179" fontId="14" fillId="0" borderId="61" xfId="1" applyNumberFormat="1" applyFont="1" applyFill="1" applyBorder="1" applyAlignment="1">
      <alignment horizontal="center" vertical="center" shrinkToFit="1"/>
    </xf>
    <xf numFmtId="177" fontId="14" fillId="0" borderId="61" xfId="1" applyNumberFormat="1" applyFont="1" applyFill="1" applyBorder="1" applyAlignment="1">
      <alignment horizontal="center" vertical="center" shrinkToFit="1"/>
    </xf>
    <xf numFmtId="178" fontId="14" fillId="0" borderId="62" xfId="1" applyNumberFormat="1" applyFont="1" applyFill="1" applyBorder="1" applyAlignment="1">
      <alignment horizontal="center" vertical="center" shrinkToFit="1"/>
    </xf>
    <xf numFmtId="178" fontId="14" fillId="0" borderId="63" xfId="1" applyNumberFormat="1" applyFont="1" applyFill="1" applyBorder="1" applyAlignment="1">
      <alignment horizontal="center" vertical="center" shrinkToFit="1"/>
    </xf>
    <xf numFmtId="0" fontId="7" fillId="6" borderId="75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shrinkToFit="1"/>
    </xf>
    <xf numFmtId="0" fontId="7" fillId="0" borderId="76" xfId="1" applyFont="1" applyFill="1" applyBorder="1" applyAlignment="1">
      <alignment horizontal="center" vertical="center" shrinkToFit="1"/>
    </xf>
    <xf numFmtId="0" fontId="7" fillId="0" borderId="75" xfId="1" applyFont="1" applyFill="1" applyBorder="1" applyAlignment="1">
      <alignment horizontal="center" vertical="center" shrinkToFit="1"/>
    </xf>
    <xf numFmtId="0" fontId="8" fillId="0" borderId="77" xfId="1" applyFont="1" applyFill="1" applyBorder="1" applyAlignment="1">
      <alignment vertical="center" shrinkToFit="1"/>
    </xf>
    <xf numFmtId="49" fontId="8" fillId="0" borderId="78" xfId="1" applyNumberFormat="1" applyFont="1" applyFill="1" applyBorder="1" applyAlignment="1">
      <alignment horizontal="center" vertical="center" shrinkToFit="1"/>
    </xf>
    <xf numFmtId="177" fontId="18" fillId="0" borderId="79" xfId="1" applyNumberFormat="1" applyFont="1" applyFill="1" applyBorder="1" applyAlignment="1">
      <alignment horizontal="center" vertical="center" shrinkToFit="1"/>
    </xf>
    <xf numFmtId="178" fontId="18" fillId="0" borderId="80" xfId="1" applyNumberFormat="1" applyFont="1" applyFill="1" applyBorder="1" applyAlignment="1">
      <alignment horizontal="center" vertical="center" shrinkToFit="1"/>
    </xf>
    <xf numFmtId="178" fontId="19" fillId="0" borderId="81" xfId="1" applyNumberFormat="1" applyFont="1" applyFill="1" applyBorder="1" applyAlignment="1">
      <alignment horizontal="left" vertical="center" shrinkToFit="1"/>
    </xf>
    <xf numFmtId="179" fontId="18" fillId="0" borderId="79" xfId="1" applyNumberFormat="1" applyFont="1" applyFill="1" applyBorder="1" applyAlignment="1">
      <alignment horizontal="center" vertical="center" shrinkToFit="1"/>
    </xf>
    <xf numFmtId="0" fontId="7" fillId="0" borderId="84" xfId="1" applyFont="1" applyFill="1" applyBorder="1" applyAlignment="1">
      <alignment horizontal="center" vertical="center" shrinkToFit="1"/>
    </xf>
    <xf numFmtId="0" fontId="0" fillId="0" borderId="0" xfId="0" applyAlignment="1"/>
    <xf numFmtId="0" fontId="0" fillId="0" borderId="0" xfId="0" applyAlignment="1">
      <alignment wrapText="1"/>
    </xf>
    <xf numFmtId="0" fontId="22" fillId="0" borderId="0" xfId="1" applyFont="1" applyFill="1" applyBorder="1" applyAlignment="1">
      <alignment horizontal="left" vertical="center"/>
    </xf>
    <xf numFmtId="49" fontId="23" fillId="0" borderId="0" xfId="1" applyNumberFormat="1" applyFont="1" applyFill="1" applyAlignment="1">
      <alignment shrinkToFit="1"/>
    </xf>
    <xf numFmtId="0" fontId="23" fillId="0" borderId="0" xfId="1" applyFont="1" applyFill="1" applyAlignment="1">
      <alignment shrinkToFit="1"/>
    </xf>
    <xf numFmtId="0" fontId="23" fillId="0" borderId="0" xfId="1" applyFont="1" applyFill="1" applyAlignment="1">
      <alignment horizontal="center" shrinkToFit="1"/>
    </xf>
    <xf numFmtId="0" fontId="24" fillId="0" borderId="0" xfId="1" applyFont="1" applyFill="1" applyAlignment="1">
      <alignment shrinkToFit="1"/>
    </xf>
    <xf numFmtId="178" fontId="18" fillId="0" borderId="0" xfId="1" applyNumberFormat="1" applyFont="1" applyFill="1" applyBorder="1" applyAlignment="1">
      <alignment horizontal="center" shrinkToFit="1"/>
    </xf>
    <xf numFmtId="0" fontId="25" fillId="0" borderId="0" xfId="1" applyFont="1" applyFill="1" applyAlignment="1">
      <alignment shrinkToFit="1"/>
    </xf>
    <xf numFmtId="49" fontId="26" fillId="0" borderId="0" xfId="1" applyNumberFormat="1" applyFont="1" applyFill="1" applyAlignment="1">
      <alignment shrinkToFit="1"/>
    </xf>
    <xf numFmtId="0" fontId="26" fillId="0" borderId="0" xfId="1" applyFont="1" applyFill="1" applyAlignment="1">
      <alignment shrinkToFit="1"/>
    </xf>
    <xf numFmtId="0" fontId="26" fillId="0" borderId="0" xfId="1" applyFont="1" applyFill="1" applyAlignment="1">
      <alignment horizontal="center" shrinkToFit="1"/>
    </xf>
    <xf numFmtId="0" fontId="26" fillId="0" borderId="0" xfId="1" applyFont="1" applyFill="1" applyBorder="1" applyAlignment="1">
      <alignment shrinkToFit="1"/>
    </xf>
    <xf numFmtId="0" fontId="12" fillId="0" borderId="0" xfId="1" applyFont="1" applyFill="1" applyAlignment="1">
      <alignment shrinkToFit="1"/>
    </xf>
    <xf numFmtId="0" fontId="27" fillId="0" borderId="0" xfId="1" applyFont="1" applyFill="1" applyAlignment="1">
      <alignment vertical="center" shrinkToFit="1"/>
    </xf>
    <xf numFmtId="0" fontId="25" fillId="0" borderId="0" xfId="1" applyFont="1" applyFill="1" applyAlignment="1"/>
    <xf numFmtId="49" fontId="28" fillId="0" borderId="0" xfId="1" applyNumberFormat="1" applyFont="1" applyFill="1" applyAlignment="1">
      <alignment shrinkToFit="1"/>
    </xf>
    <xf numFmtId="0" fontId="29" fillId="0" borderId="0" xfId="1" applyFont="1" applyFill="1" applyAlignment="1">
      <alignment vertical="center"/>
    </xf>
    <xf numFmtId="0" fontId="28" fillId="0" borderId="0" xfId="1" applyFont="1" applyFill="1" applyAlignment="1">
      <alignment vertical="center" shrinkToFit="1"/>
    </xf>
    <xf numFmtId="49" fontId="28" fillId="0" borderId="0" xfId="1" applyNumberFormat="1" applyFont="1" applyFill="1" applyAlignment="1">
      <alignment horizontal="center" vertical="center" shrinkToFit="1"/>
    </xf>
    <xf numFmtId="0" fontId="30" fillId="0" borderId="0" xfId="1" applyFont="1" applyFill="1" applyAlignment="1">
      <alignment shrinkToFit="1"/>
    </xf>
    <xf numFmtId="49" fontId="30" fillId="0" borderId="0" xfId="1" applyNumberFormat="1" applyFont="1" applyFill="1" applyAlignment="1"/>
    <xf numFmtId="0" fontId="30" fillId="0" borderId="0" xfId="1" applyFont="1" applyFill="1" applyAlignment="1"/>
    <xf numFmtId="0" fontId="30" fillId="0" borderId="0" xfId="1" applyFont="1" applyFill="1" applyAlignment="1">
      <alignment horizontal="center"/>
    </xf>
    <xf numFmtId="49" fontId="32" fillId="0" borderId="0" xfId="2" applyNumberFormat="1" applyFont="1" applyFill="1" applyAlignment="1" applyProtection="1">
      <alignment horizontal="left" vertical="center"/>
    </xf>
    <xf numFmtId="0" fontId="30" fillId="0" borderId="0" xfId="1" applyFont="1" applyFill="1" applyAlignment="1">
      <alignment vertical="center" shrinkToFit="1"/>
    </xf>
    <xf numFmtId="0" fontId="33" fillId="0" borderId="0" xfId="0" applyFont="1" applyAlignment="1"/>
    <xf numFmtId="0" fontId="34" fillId="0" borderId="0" xfId="0" applyFont="1" applyAlignment="1"/>
    <xf numFmtId="0" fontId="7" fillId="0" borderId="0" xfId="1" applyFont="1" applyFill="1" applyAlignment="1"/>
    <xf numFmtId="49" fontId="25" fillId="0" borderId="0" xfId="1" applyNumberFormat="1" applyFont="1" applyFill="1" applyAlignment="1">
      <alignment shrinkToFit="1"/>
    </xf>
    <xf numFmtId="0" fontId="25" fillId="0" borderId="0" xfId="1" applyFont="1" applyFill="1" applyAlignment="1">
      <alignment horizontal="center" shrinkToFit="1"/>
    </xf>
    <xf numFmtId="49" fontId="25" fillId="0" borderId="0" xfId="1" applyNumberFormat="1" applyFont="1" applyFill="1" applyAlignment="1">
      <alignment horizontal="center" shrinkToFit="1"/>
    </xf>
    <xf numFmtId="0" fontId="7" fillId="0" borderId="0" xfId="1" applyFont="1" applyFill="1" applyAlignment="1">
      <alignment shrinkToFit="1"/>
    </xf>
    <xf numFmtId="0" fontId="25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35" fillId="0" borderId="0" xfId="1" applyFont="1" applyFill="1" applyAlignment="1">
      <alignment shrinkToFit="1"/>
    </xf>
    <xf numFmtId="0" fontId="32" fillId="0" borderId="0" xfId="2" applyFont="1" applyBorder="1" applyAlignment="1" applyProtection="1">
      <alignment vertical="center"/>
    </xf>
    <xf numFmtId="0" fontId="30" fillId="0" borderId="0" xfId="2" applyFont="1" applyBorder="1" applyAlignment="1" applyProtection="1">
      <alignment vertical="center"/>
    </xf>
    <xf numFmtId="177" fontId="18" fillId="0" borderId="85" xfId="1" applyNumberFormat="1" applyFont="1" applyFill="1" applyBorder="1" applyAlignment="1">
      <alignment horizontal="center" vertical="center" shrinkToFit="1"/>
    </xf>
    <xf numFmtId="178" fontId="18" fillId="0" borderId="83" xfId="1" applyNumberFormat="1" applyFont="1" applyFill="1" applyBorder="1" applyAlignment="1">
      <alignment horizontal="center" vertical="center" shrinkToFit="1"/>
    </xf>
    <xf numFmtId="179" fontId="18" fillId="0" borderId="86" xfId="1" applyNumberFormat="1" applyFont="1" applyFill="1" applyBorder="1" applyAlignment="1">
      <alignment horizontal="center" vertical="center" shrinkToFit="1"/>
    </xf>
    <xf numFmtId="178" fontId="18" fillId="0" borderId="82" xfId="1" applyNumberFormat="1" applyFont="1" applyFill="1" applyBorder="1" applyAlignment="1">
      <alignment horizontal="center" vertical="center" shrinkToFit="1"/>
    </xf>
    <xf numFmtId="179" fontId="18" fillId="6" borderId="79" xfId="1" applyNumberFormat="1" applyFont="1" applyFill="1" applyBorder="1" applyAlignment="1">
      <alignment horizontal="center" vertical="center" shrinkToFit="1"/>
    </xf>
    <xf numFmtId="178" fontId="18" fillId="6" borderId="80" xfId="1" applyNumberFormat="1" applyFont="1" applyFill="1" applyBorder="1" applyAlignment="1">
      <alignment horizontal="center" vertical="center" shrinkToFit="1"/>
    </xf>
    <xf numFmtId="0" fontId="7" fillId="0" borderId="87" xfId="1" applyFont="1" applyFill="1" applyBorder="1" applyAlignment="1">
      <alignment horizontal="center" vertical="center" shrinkToFit="1"/>
    </xf>
    <xf numFmtId="0" fontId="7" fillId="6" borderId="87" xfId="1" applyFont="1" applyFill="1" applyBorder="1" applyAlignment="1">
      <alignment horizontal="center" vertical="center" shrinkToFit="1"/>
    </xf>
    <xf numFmtId="0" fontId="37" fillId="0" borderId="0" xfId="3"/>
    <xf numFmtId="0" fontId="37" fillId="0" borderId="0" xfId="3" applyAlignment="1">
      <alignment wrapText="1"/>
    </xf>
    <xf numFmtId="0" fontId="34" fillId="0" borderId="0" xfId="3" applyFont="1"/>
    <xf numFmtId="0" fontId="33" fillId="0" borderId="0" xfId="3" applyFont="1"/>
    <xf numFmtId="0" fontId="7" fillId="0" borderId="83" xfId="1" applyFont="1" applyFill="1" applyBorder="1" applyAlignment="1">
      <alignment horizontal="center" vertical="center" shrinkToFit="1"/>
    </xf>
    <xf numFmtId="0" fontId="7" fillId="0" borderId="82" xfId="1" applyFont="1" applyFill="1" applyBorder="1" applyAlignment="1">
      <alignment horizontal="center" vertical="center" shrinkToFit="1"/>
    </xf>
    <xf numFmtId="179" fontId="18" fillId="0" borderId="89" xfId="1" applyNumberFormat="1" applyFont="1" applyFill="1" applyBorder="1" applyAlignment="1">
      <alignment horizontal="center" vertical="center" shrinkToFit="1"/>
    </xf>
    <xf numFmtId="179" fontId="19" fillId="0" borderId="82" xfId="1" applyNumberFormat="1" applyFont="1" applyFill="1" applyBorder="1" applyAlignment="1">
      <alignment horizontal="center" vertical="center" shrinkToFit="1"/>
    </xf>
    <xf numFmtId="178" fontId="18" fillId="0" borderId="90" xfId="1" applyNumberFormat="1" applyFont="1" applyFill="1" applyBorder="1" applyAlignment="1">
      <alignment horizontal="center" vertical="center" shrinkToFit="1"/>
    </xf>
    <xf numFmtId="178" fontId="18" fillId="0" borderId="2" xfId="1" applyNumberFormat="1" applyFont="1" applyFill="1" applyBorder="1" applyAlignment="1">
      <alignment horizontal="center" vertical="center" shrinkToFit="1"/>
    </xf>
    <xf numFmtId="179" fontId="18" fillId="0" borderId="46" xfId="1" applyNumberFormat="1" applyFont="1" applyFill="1" applyBorder="1" applyAlignment="1">
      <alignment horizontal="center" vertical="center" shrinkToFit="1"/>
    </xf>
    <xf numFmtId="178" fontId="20" fillId="0" borderId="2" xfId="1" applyNumberFormat="1" applyFont="1" applyFill="1" applyBorder="1" applyAlignment="1">
      <alignment horizontal="center" vertical="center" shrinkToFit="1"/>
    </xf>
    <xf numFmtId="177" fontId="20" fillId="0" borderId="2" xfId="1" applyNumberFormat="1" applyFont="1" applyFill="1" applyBorder="1" applyAlignment="1">
      <alignment horizontal="center" vertical="center" shrinkToFit="1"/>
    </xf>
    <xf numFmtId="178" fontId="20" fillId="0" borderId="26" xfId="1" applyNumberFormat="1" applyFont="1" applyFill="1" applyBorder="1" applyAlignment="1">
      <alignment horizontal="center" vertical="center" shrinkToFit="1"/>
    </xf>
    <xf numFmtId="177" fontId="20" fillId="0" borderId="26" xfId="1" applyNumberFormat="1" applyFont="1" applyFill="1" applyBorder="1" applyAlignment="1">
      <alignment horizontal="center" vertical="center" shrinkToFit="1"/>
    </xf>
    <xf numFmtId="177" fontId="18" fillId="0" borderId="33" xfId="1" applyNumberFormat="1" applyFont="1" applyFill="1" applyBorder="1" applyAlignment="1">
      <alignment horizontal="center" vertical="center" shrinkToFit="1"/>
    </xf>
    <xf numFmtId="179" fontId="7" fillId="0" borderId="31" xfId="1" applyNumberFormat="1" applyFont="1" applyFill="1" applyBorder="1" applyAlignment="1">
      <alignment horizontal="center" vertical="center" shrinkToFit="1"/>
    </xf>
    <xf numFmtId="0" fontId="15" fillId="0" borderId="36" xfId="1" applyFont="1" applyFill="1" applyBorder="1" applyAlignment="1">
      <alignment horizontal="center" vertical="center" shrinkToFit="1"/>
    </xf>
    <xf numFmtId="0" fontId="15" fillId="0" borderId="26" xfId="1" applyFont="1" applyFill="1" applyBorder="1" applyAlignment="1">
      <alignment horizontal="center" vertical="center" shrinkToFit="1"/>
    </xf>
    <xf numFmtId="0" fontId="15" fillId="0" borderId="28" xfId="1" applyFont="1" applyFill="1" applyBorder="1" applyAlignment="1">
      <alignment horizontal="center" vertical="center" shrinkToFit="1"/>
    </xf>
    <xf numFmtId="179" fontId="14" fillId="0" borderId="64" xfId="1" applyNumberFormat="1" applyFont="1" applyFill="1" applyBorder="1" applyAlignment="1">
      <alignment horizontal="center" vertical="center" shrinkToFit="1"/>
    </xf>
    <xf numFmtId="0" fontId="21" fillId="6" borderId="51" xfId="1" applyFont="1" applyFill="1" applyBorder="1" applyAlignment="1">
      <alignment horizontal="center" vertical="center" shrinkToFit="1"/>
    </xf>
    <xf numFmtId="178" fontId="18" fillId="6" borderId="2" xfId="1" applyNumberFormat="1" applyFont="1" applyFill="1" applyBorder="1" applyAlignment="1">
      <alignment horizontal="center" vertical="center" shrinkToFit="1"/>
    </xf>
    <xf numFmtId="179" fontId="18" fillId="6" borderId="46" xfId="1" applyNumberFormat="1" applyFont="1" applyFill="1" applyBorder="1" applyAlignment="1">
      <alignment horizontal="center" vertical="center" shrinkToFit="1"/>
    </xf>
    <xf numFmtId="178" fontId="20" fillId="6" borderId="2" xfId="1" applyNumberFormat="1" applyFont="1" applyFill="1" applyBorder="1" applyAlignment="1">
      <alignment horizontal="center" vertical="center" shrinkToFit="1"/>
    </xf>
    <xf numFmtId="177" fontId="20" fillId="6" borderId="2" xfId="1" applyNumberFormat="1" applyFont="1" applyFill="1" applyBorder="1" applyAlignment="1">
      <alignment horizontal="center" vertical="center" shrinkToFit="1"/>
    </xf>
    <xf numFmtId="179" fontId="18" fillId="6" borderId="32" xfId="1" applyNumberFormat="1" applyFont="1" applyFill="1" applyBorder="1" applyAlignment="1">
      <alignment horizontal="center" vertical="center" shrinkToFit="1"/>
    </xf>
    <xf numFmtId="0" fontId="21" fillId="6" borderId="91" xfId="1" applyFont="1" applyFill="1" applyBorder="1" applyAlignment="1">
      <alignment horizontal="center" vertical="center" shrinkToFit="1"/>
    </xf>
    <xf numFmtId="0" fontId="15" fillId="6" borderId="28" xfId="1" applyFont="1" applyFill="1" applyBorder="1" applyAlignment="1">
      <alignment horizontal="center" vertical="center" shrinkToFit="1"/>
    </xf>
    <xf numFmtId="178" fontId="14" fillId="6" borderId="62" xfId="1" applyNumberFormat="1" applyFont="1" applyFill="1" applyBorder="1" applyAlignment="1">
      <alignment horizontal="center" vertical="center" wrapText="1" shrinkToFit="1"/>
    </xf>
    <xf numFmtId="179" fontId="14" fillId="6" borderId="61" xfId="1" applyNumberFormat="1" applyFont="1" applyFill="1" applyBorder="1" applyAlignment="1">
      <alignment horizontal="center" vertical="center" wrapText="1" shrinkToFit="1"/>
    </xf>
    <xf numFmtId="179" fontId="14" fillId="6" borderId="64" xfId="1" applyNumberFormat="1" applyFont="1" applyFill="1" applyBorder="1" applyAlignment="1">
      <alignment horizontal="center" vertical="center" shrinkToFit="1"/>
    </xf>
    <xf numFmtId="0" fontId="7" fillId="0" borderId="92" xfId="1" applyFont="1" applyFill="1" applyBorder="1" applyAlignment="1">
      <alignment horizontal="center" vertical="center" shrinkToFit="1"/>
    </xf>
    <xf numFmtId="179" fontId="7" fillId="0" borderId="47" xfId="1" applyNumberFormat="1" applyFont="1" applyFill="1" applyBorder="1" applyAlignment="1">
      <alignment horizontal="center" vertical="center" shrinkToFit="1"/>
    </xf>
    <xf numFmtId="0" fontId="13" fillId="3" borderId="44" xfId="1" applyFont="1" applyFill="1" applyBorder="1" applyAlignment="1">
      <alignment vertical="center" shrinkToFit="1"/>
    </xf>
    <xf numFmtId="49" fontId="7" fillId="0" borderId="0" xfId="1" applyNumberFormat="1" applyFont="1" applyFill="1" applyAlignment="1">
      <alignment horizontal="center" shrinkToFit="1"/>
    </xf>
    <xf numFmtId="0" fontId="7" fillId="0" borderId="0" xfId="1" applyFont="1" applyFill="1" applyAlignment="1">
      <alignment horizontal="center" shrinkToFit="1"/>
    </xf>
    <xf numFmtId="49" fontId="7" fillId="0" borderId="0" xfId="1" applyNumberFormat="1" applyFont="1" applyFill="1" applyAlignment="1">
      <alignment shrinkToFit="1"/>
    </xf>
    <xf numFmtId="0" fontId="7" fillId="0" borderId="0" xfId="1" applyFont="1" applyFill="1" applyBorder="1" applyAlignment="1">
      <alignment horizontal="center" vertical="center" shrinkToFit="1"/>
    </xf>
    <xf numFmtId="178" fontId="18" fillId="0" borderId="0" xfId="1" applyNumberFormat="1" applyFont="1" applyFill="1" applyBorder="1" applyAlignment="1">
      <alignment horizontal="center" vertical="center" shrinkToFit="1"/>
    </xf>
    <xf numFmtId="179" fontId="18" fillId="0" borderId="0" xfId="1" applyNumberFormat="1" applyFont="1" applyFill="1" applyBorder="1" applyAlignment="1">
      <alignment horizontal="center" vertical="center" shrinkToFit="1"/>
    </xf>
    <xf numFmtId="179" fontId="18" fillId="0" borderId="0" xfId="1" applyNumberFormat="1" applyFont="1" applyFill="1" applyBorder="1" applyAlignment="1">
      <alignment vertical="center" shrinkToFit="1"/>
    </xf>
    <xf numFmtId="179" fontId="18" fillId="0" borderId="0" xfId="1" applyNumberFormat="1" applyFont="1" applyFill="1" applyBorder="1" applyAlignment="1">
      <alignment horizontal="right" vertical="center" shrinkToFit="1"/>
    </xf>
    <xf numFmtId="49" fontId="8" fillId="0" borderId="0" xfId="1" applyNumberFormat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vertical="center" shrinkToFit="1"/>
    </xf>
    <xf numFmtId="49" fontId="32" fillId="0" borderId="0" xfId="2" applyNumberFormat="1" applyFont="1" applyFill="1" applyAlignment="1" applyProtection="1">
      <alignment horizontal="left"/>
    </xf>
    <xf numFmtId="0" fontId="7" fillId="0" borderId="94" xfId="1" applyFont="1" applyFill="1" applyBorder="1" applyAlignment="1">
      <alignment horizontal="center" vertical="center" shrinkToFit="1"/>
    </xf>
    <xf numFmtId="0" fontId="21" fillId="0" borderId="95" xfId="1" applyFont="1" applyFill="1" applyBorder="1" applyAlignment="1">
      <alignment horizontal="center" vertical="center" shrinkToFit="1"/>
    </xf>
    <xf numFmtId="0" fontId="43" fillId="0" borderId="82" xfId="1" applyFont="1" applyFill="1" applyBorder="1" applyAlignment="1">
      <alignment horizontal="center" vertical="center" shrinkToFit="1"/>
    </xf>
    <xf numFmtId="178" fontId="19" fillId="0" borderId="87" xfId="1" applyNumberFormat="1" applyFont="1" applyFill="1" applyBorder="1" applyAlignment="1">
      <alignment horizontal="center" vertical="center" shrinkToFit="1"/>
    </xf>
    <xf numFmtId="178" fontId="19" fillId="0" borderId="82" xfId="1" applyNumberFormat="1" applyFont="1" applyFill="1" applyBorder="1" applyAlignment="1">
      <alignment horizontal="left" vertical="center" shrinkToFit="1"/>
    </xf>
    <xf numFmtId="178" fontId="20" fillId="0" borderId="83" xfId="1" applyNumberFormat="1" applyFont="1" applyFill="1" applyBorder="1" applyAlignment="1">
      <alignment horizontal="center" vertical="center" shrinkToFit="1"/>
    </xf>
    <xf numFmtId="177" fontId="20" fillId="0" borderId="83" xfId="1" applyNumberFormat="1" applyFont="1" applyFill="1" applyBorder="1" applyAlignment="1">
      <alignment horizontal="center" vertical="center" shrinkToFit="1"/>
    </xf>
    <xf numFmtId="178" fontId="20" fillId="0" borderId="82" xfId="1" applyNumberFormat="1" applyFont="1" applyFill="1" applyBorder="1" applyAlignment="1">
      <alignment horizontal="center" vertical="center" shrinkToFit="1"/>
    </xf>
    <xf numFmtId="179" fontId="20" fillId="0" borderId="85" xfId="1" applyNumberFormat="1" applyFont="1" applyFill="1" applyBorder="1" applyAlignment="1">
      <alignment horizontal="center" vertical="center" shrinkToFit="1"/>
    </xf>
    <xf numFmtId="49" fontId="8" fillId="0" borderId="96" xfId="1" applyNumberFormat="1" applyFont="1" applyFill="1" applyBorder="1" applyAlignment="1">
      <alignment horizontal="center" vertical="center" shrinkToFit="1"/>
    </xf>
    <xf numFmtId="0" fontId="7" fillId="0" borderId="97" xfId="1" applyFont="1" applyFill="1" applyBorder="1" applyAlignment="1">
      <alignment horizontal="center" vertical="center" shrinkToFit="1"/>
    </xf>
    <xf numFmtId="0" fontId="7" fillId="0" borderId="98" xfId="1" applyFont="1" applyFill="1" applyBorder="1" applyAlignment="1">
      <alignment horizontal="center" vertical="center" shrinkToFit="1"/>
    </xf>
    <xf numFmtId="0" fontId="21" fillId="0" borderId="91" xfId="1" applyFont="1" applyFill="1" applyBorder="1" applyAlignment="1">
      <alignment horizontal="center" vertical="center" shrinkToFit="1"/>
    </xf>
    <xf numFmtId="0" fontId="15" fillId="0" borderId="99" xfId="1" applyFont="1" applyFill="1" applyBorder="1" applyAlignment="1">
      <alignment horizontal="center" vertical="center" shrinkToFit="1"/>
    </xf>
    <xf numFmtId="178" fontId="18" fillId="0" borderId="28" xfId="1" applyNumberFormat="1" applyFont="1" applyFill="1" applyBorder="1" applyAlignment="1">
      <alignment horizontal="center" vertical="center" shrinkToFit="1"/>
    </xf>
    <xf numFmtId="0" fontId="7" fillId="0" borderId="100" xfId="1" applyFont="1" applyFill="1" applyBorder="1" applyAlignment="1">
      <alignment horizontal="center" vertical="center" shrinkToFit="1"/>
    </xf>
    <xf numFmtId="178" fontId="19" fillId="0" borderId="103" xfId="1" applyNumberFormat="1" applyFont="1" applyFill="1" applyBorder="1" applyAlignment="1">
      <alignment horizontal="center" vertical="center" shrinkToFit="1"/>
    </xf>
    <xf numFmtId="178" fontId="19" fillId="0" borderId="31" xfId="1" applyNumberFormat="1" applyFont="1" applyFill="1" applyBorder="1" applyAlignment="1">
      <alignment horizontal="left" vertical="center" shrinkToFit="1"/>
    </xf>
    <xf numFmtId="178" fontId="18" fillId="0" borderId="100" xfId="1" applyNumberFormat="1" applyFont="1" applyFill="1" applyBorder="1" applyAlignment="1">
      <alignment horizontal="center" vertical="center" shrinkToFit="1"/>
    </xf>
    <xf numFmtId="179" fontId="18" fillId="0" borderId="102" xfId="1" applyNumberFormat="1" applyFont="1" applyFill="1" applyBorder="1" applyAlignment="1">
      <alignment horizontal="center" vertical="center" shrinkToFit="1"/>
    </xf>
    <xf numFmtId="178" fontId="18" fillId="0" borderId="98" xfId="1" applyNumberFormat="1" applyFont="1" applyFill="1" applyBorder="1" applyAlignment="1">
      <alignment horizontal="center" vertical="center" shrinkToFit="1"/>
    </xf>
    <xf numFmtId="178" fontId="20" fillId="0" borderId="98" xfId="1" applyNumberFormat="1" applyFont="1" applyFill="1" applyBorder="1" applyAlignment="1">
      <alignment horizontal="center" vertical="center" shrinkToFit="1"/>
    </xf>
    <xf numFmtId="177" fontId="20" fillId="0" borderId="98" xfId="1" applyNumberFormat="1" applyFont="1" applyFill="1" applyBorder="1" applyAlignment="1">
      <alignment horizontal="center" vertical="center" shrinkToFit="1"/>
    </xf>
    <xf numFmtId="178" fontId="20" fillId="0" borderId="100" xfId="1" applyNumberFormat="1" applyFont="1" applyFill="1" applyBorder="1" applyAlignment="1">
      <alignment horizontal="center" vertical="center" shrinkToFit="1"/>
    </xf>
    <xf numFmtId="179" fontId="20" fillId="0" borderId="99" xfId="1" applyNumberFormat="1" applyFont="1" applyFill="1" applyBorder="1" applyAlignment="1">
      <alignment horizontal="center" vertical="center" shrinkToFit="1"/>
    </xf>
    <xf numFmtId="49" fontId="8" fillId="0" borderId="33" xfId="1" applyNumberFormat="1" applyFont="1" applyFill="1" applyBorder="1" applyAlignment="1">
      <alignment horizontal="center" vertical="center" shrinkToFit="1"/>
    </xf>
    <xf numFmtId="0" fontId="15" fillId="0" borderId="104" xfId="1" applyFont="1" applyFill="1" applyBorder="1" applyAlignment="1">
      <alignment horizontal="center" vertical="center" shrinkToFit="1"/>
    </xf>
    <xf numFmtId="0" fontId="15" fillId="0" borderId="76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15" fillId="0" borderId="105" xfId="1" applyFont="1" applyFill="1" applyBorder="1" applyAlignment="1">
      <alignment horizontal="center" vertical="center" shrinkToFit="1"/>
    </xf>
    <xf numFmtId="0" fontId="15" fillId="0" borderId="33" xfId="1" applyFont="1" applyFill="1" applyBorder="1" applyAlignment="1">
      <alignment horizontal="center" vertical="center" shrinkToFit="1"/>
    </xf>
    <xf numFmtId="0" fontId="15" fillId="0" borderId="31" xfId="1" applyFont="1" applyFill="1" applyBorder="1" applyAlignment="1">
      <alignment horizontal="center" vertical="center" shrinkToFit="1"/>
    </xf>
    <xf numFmtId="178" fontId="14" fillId="0" borderId="31" xfId="1" applyNumberFormat="1" applyFont="1" applyFill="1" applyBorder="1" applyAlignment="1">
      <alignment horizontal="center" vertical="center" shrinkToFit="1"/>
    </xf>
    <xf numFmtId="179" fontId="14" fillId="0" borderId="32" xfId="1" applyNumberFormat="1" applyFont="1" applyFill="1" applyBorder="1" applyAlignment="1">
      <alignment horizontal="center" vertical="center" shrinkToFit="1"/>
    </xf>
    <xf numFmtId="179" fontId="17" fillId="0" borderId="103" xfId="1" applyNumberFormat="1" applyFont="1" applyFill="1" applyBorder="1" applyAlignment="1">
      <alignment horizontal="center" vertical="center" shrinkToFit="1"/>
    </xf>
    <xf numFmtId="178" fontId="17" fillId="0" borderId="31" xfId="1" applyNumberFormat="1" applyFont="1" applyFill="1" applyBorder="1" applyAlignment="1">
      <alignment horizontal="left" vertical="center" shrinkToFit="1"/>
    </xf>
    <xf numFmtId="178" fontId="14" fillId="0" borderId="33" xfId="1" applyNumberFormat="1" applyFont="1" applyFill="1" applyBorder="1" applyAlignment="1">
      <alignment horizontal="center" vertical="center" shrinkToFit="1"/>
    </xf>
    <xf numFmtId="177" fontId="14" fillId="0" borderId="33" xfId="1" applyNumberFormat="1" applyFont="1" applyFill="1" applyBorder="1" applyAlignment="1">
      <alignment horizontal="center" vertical="center" shrinkToFit="1"/>
    </xf>
    <xf numFmtId="179" fontId="14" fillId="0" borderId="106" xfId="1" applyNumberFormat="1" applyFont="1" applyFill="1" applyBorder="1" applyAlignment="1">
      <alignment horizontal="center" vertical="center" shrinkToFit="1"/>
    </xf>
    <xf numFmtId="49" fontId="13" fillId="0" borderId="33" xfId="1" applyNumberFormat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vertical="center" shrinkToFit="1"/>
    </xf>
    <xf numFmtId="0" fontId="43" fillId="0" borderId="28" xfId="1" applyFont="1" applyFill="1" applyBorder="1" applyAlignment="1">
      <alignment horizontal="center" vertical="center" shrinkToFit="1"/>
    </xf>
    <xf numFmtId="178" fontId="19" fillId="0" borderId="107" xfId="1" applyNumberFormat="1" applyFont="1" applyFill="1" applyBorder="1" applyAlignment="1">
      <alignment horizontal="center" vertical="center" shrinkToFit="1"/>
    </xf>
    <xf numFmtId="178" fontId="19" fillId="0" borderId="28" xfId="1" applyNumberFormat="1" applyFont="1" applyFill="1" applyBorder="1" applyAlignment="1">
      <alignment horizontal="left" vertical="center" shrinkToFit="1"/>
    </xf>
    <xf numFmtId="178" fontId="18" fillId="0" borderId="31" xfId="1" applyNumberFormat="1" applyFont="1" applyFill="1" applyBorder="1" applyAlignment="1">
      <alignment horizontal="center" vertical="center" shrinkToFit="1"/>
    </xf>
    <xf numFmtId="179" fontId="18" fillId="0" borderId="106" xfId="1" applyNumberFormat="1" applyFont="1" applyFill="1" applyBorder="1" applyAlignment="1">
      <alignment horizontal="center" vertical="center" shrinkToFit="1"/>
    </xf>
    <xf numFmtId="0" fontId="15" fillId="0" borderId="108" xfId="1" applyFont="1" applyFill="1" applyBorder="1" applyAlignment="1">
      <alignment horizontal="center" vertical="center" shrinkToFit="1"/>
    </xf>
    <xf numFmtId="0" fontId="15" fillId="0" borderId="42" xfId="1" applyFont="1" applyFill="1" applyBorder="1" applyAlignment="1">
      <alignment horizontal="center" vertical="center" shrinkToFit="1"/>
    </xf>
    <xf numFmtId="0" fontId="15" fillId="5" borderId="28" xfId="1" applyFont="1" applyFill="1" applyBorder="1" applyAlignment="1">
      <alignment horizontal="center" vertical="center" shrinkToFit="1"/>
    </xf>
    <xf numFmtId="179" fontId="14" fillId="0" borderId="27" xfId="1" applyNumberFormat="1" applyFont="1" applyFill="1" applyBorder="1" applyAlignment="1">
      <alignment horizontal="center" vertical="center" shrinkToFit="1"/>
    </xf>
    <xf numFmtId="178" fontId="17" fillId="0" borderId="107" xfId="1" applyNumberFormat="1" applyFont="1" applyFill="1" applyBorder="1" applyAlignment="1">
      <alignment horizontal="center" vertical="center" shrinkToFit="1"/>
    </xf>
    <xf numFmtId="49" fontId="13" fillId="0" borderId="16" xfId="1" applyNumberFormat="1" applyFont="1" applyFill="1" applyBorder="1" applyAlignment="1">
      <alignment horizontal="center" vertical="center" shrinkToFit="1"/>
    </xf>
    <xf numFmtId="0" fontId="7" fillId="6" borderId="94" xfId="1" applyFont="1" applyFill="1" applyBorder="1" applyAlignment="1">
      <alignment horizontal="center" vertical="center" shrinkToFit="1"/>
    </xf>
    <xf numFmtId="0" fontId="7" fillId="6" borderId="84" xfId="1" applyFont="1" applyFill="1" applyBorder="1" applyAlignment="1">
      <alignment horizontal="center" vertical="center" shrinkToFit="1"/>
    </xf>
    <xf numFmtId="0" fontId="21" fillId="6" borderId="109" xfId="1" applyFont="1" applyFill="1" applyBorder="1" applyAlignment="1">
      <alignment horizontal="center" vertical="center" shrinkToFit="1"/>
    </xf>
    <xf numFmtId="0" fontId="7" fillId="6" borderId="83" xfId="1" applyFont="1" applyFill="1" applyBorder="1" applyAlignment="1">
      <alignment horizontal="center" vertical="center" shrinkToFit="1"/>
    </xf>
    <xf numFmtId="0" fontId="7" fillId="6" borderId="82" xfId="1" applyFont="1" applyFill="1" applyBorder="1" applyAlignment="1">
      <alignment horizontal="center" vertical="center" shrinkToFit="1"/>
    </xf>
    <xf numFmtId="178" fontId="18" fillId="6" borderId="82" xfId="1" applyNumberFormat="1" applyFont="1" applyFill="1" applyBorder="1" applyAlignment="1">
      <alignment horizontal="center" vertical="center" shrinkToFit="1"/>
    </xf>
    <xf numFmtId="179" fontId="18" fillId="6" borderId="86" xfId="1" applyNumberFormat="1" applyFont="1" applyFill="1" applyBorder="1" applyAlignment="1">
      <alignment horizontal="center" vertical="center" shrinkToFit="1"/>
    </xf>
    <xf numFmtId="0" fontId="43" fillId="6" borderId="82" xfId="1" applyFont="1" applyFill="1" applyBorder="1" applyAlignment="1">
      <alignment horizontal="center" vertical="center" shrinkToFit="1"/>
    </xf>
    <xf numFmtId="178" fontId="19" fillId="6" borderId="87" xfId="1" applyNumberFormat="1" applyFont="1" applyFill="1" applyBorder="1" applyAlignment="1">
      <alignment horizontal="center" vertical="center" shrinkToFit="1"/>
    </xf>
    <xf numFmtId="178" fontId="19" fillId="6" borderId="82" xfId="1" applyNumberFormat="1" applyFont="1" applyFill="1" applyBorder="1" applyAlignment="1">
      <alignment horizontal="left" vertical="center" shrinkToFit="1"/>
    </xf>
    <xf numFmtId="178" fontId="18" fillId="6" borderId="83" xfId="1" applyNumberFormat="1" applyFont="1" applyFill="1" applyBorder="1" applyAlignment="1">
      <alignment horizontal="center" vertical="center" shrinkToFit="1"/>
    </xf>
    <xf numFmtId="178" fontId="20" fillId="6" borderId="83" xfId="1" applyNumberFormat="1" applyFont="1" applyFill="1" applyBorder="1" applyAlignment="1">
      <alignment horizontal="center" vertical="center" shrinkToFit="1"/>
    </xf>
    <xf numFmtId="177" fontId="20" fillId="6" borderId="83" xfId="1" applyNumberFormat="1" applyFont="1" applyFill="1" applyBorder="1" applyAlignment="1">
      <alignment horizontal="center" vertical="center" shrinkToFit="1"/>
    </xf>
    <xf numFmtId="178" fontId="20" fillId="6" borderId="82" xfId="1" applyNumberFormat="1" applyFont="1" applyFill="1" applyBorder="1" applyAlignment="1">
      <alignment horizontal="center" vertical="center" shrinkToFit="1"/>
    </xf>
    <xf numFmtId="179" fontId="20" fillId="6" borderId="85" xfId="1" applyNumberFormat="1" applyFont="1" applyFill="1" applyBorder="1" applyAlignment="1">
      <alignment horizontal="center" vertical="center" shrinkToFit="1"/>
    </xf>
    <xf numFmtId="49" fontId="8" fillId="6" borderId="96" xfId="1" applyNumberFormat="1" applyFont="1" applyFill="1" applyBorder="1" applyAlignment="1">
      <alignment horizontal="center" vertical="center" shrinkToFit="1"/>
    </xf>
    <xf numFmtId="0" fontId="8" fillId="6" borderId="77" xfId="1" applyFont="1" applyFill="1" applyBorder="1" applyAlignment="1">
      <alignment vertical="center" shrinkToFit="1"/>
    </xf>
    <xf numFmtId="0" fontId="7" fillId="6" borderId="97" xfId="1" applyFont="1" applyFill="1" applyBorder="1" applyAlignment="1">
      <alignment horizontal="center" vertical="center" shrinkToFit="1"/>
    </xf>
    <xf numFmtId="0" fontId="15" fillId="6" borderId="99" xfId="1" applyFont="1" applyFill="1" applyBorder="1" applyAlignment="1">
      <alignment horizontal="center" vertical="center" shrinkToFit="1"/>
    </xf>
    <xf numFmtId="0" fontId="7" fillId="6" borderId="98" xfId="1" applyFont="1" applyFill="1" applyBorder="1" applyAlignment="1">
      <alignment horizontal="center" vertical="center" shrinkToFit="1"/>
    </xf>
    <xf numFmtId="178" fontId="18" fillId="6" borderId="28" xfId="1" applyNumberFormat="1" applyFont="1" applyFill="1" applyBorder="1" applyAlignment="1">
      <alignment horizontal="center" vertical="center" shrinkToFit="1"/>
    </xf>
    <xf numFmtId="0" fontId="7" fillId="6" borderId="100" xfId="1" applyFont="1" applyFill="1" applyBorder="1" applyAlignment="1">
      <alignment horizontal="center" vertical="center" shrinkToFit="1"/>
    </xf>
    <xf numFmtId="178" fontId="19" fillId="6" borderId="103" xfId="1" applyNumberFormat="1" applyFont="1" applyFill="1" applyBorder="1" applyAlignment="1">
      <alignment horizontal="center" vertical="center" shrinkToFit="1"/>
    </xf>
    <xf numFmtId="178" fontId="19" fillId="6" borderId="31" xfId="1" applyNumberFormat="1" applyFont="1" applyFill="1" applyBorder="1" applyAlignment="1">
      <alignment horizontal="left" vertical="center" shrinkToFit="1"/>
    </xf>
    <xf numFmtId="178" fontId="18" fillId="6" borderId="31" xfId="1" applyNumberFormat="1" applyFont="1" applyFill="1" applyBorder="1" applyAlignment="1">
      <alignment horizontal="center" vertical="center" shrinkToFit="1"/>
    </xf>
    <xf numFmtId="178" fontId="20" fillId="6" borderId="98" xfId="1" applyNumberFormat="1" applyFont="1" applyFill="1" applyBorder="1" applyAlignment="1">
      <alignment horizontal="center" vertical="center" shrinkToFit="1"/>
    </xf>
    <xf numFmtId="177" fontId="20" fillId="6" borderId="98" xfId="1" applyNumberFormat="1" applyFont="1" applyFill="1" applyBorder="1" applyAlignment="1">
      <alignment horizontal="center" vertical="center" shrinkToFit="1"/>
    </xf>
    <xf numFmtId="178" fontId="20" fillId="6" borderId="100" xfId="1" applyNumberFormat="1" applyFont="1" applyFill="1" applyBorder="1" applyAlignment="1">
      <alignment horizontal="center" vertical="center" shrinkToFit="1"/>
    </xf>
    <xf numFmtId="179" fontId="20" fillId="6" borderId="99" xfId="1" applyNumberFormat="1" applyFont="1" applyFill="1" applyBorder="1" applyAlignment="1">
      <alignment horizontal="center" vertical="center" shrinkToFit="1"/>
    </xf>
    <xf numFmtId="49" fontId="8" fillId="6" borderId="33" xfId="1" applyNumberFormat="1" applyFont="1" applyFill="1" applyBorder="1" applyAlignment="1">
      <alignment horizontal="center" vertical="center" shrinkToFit="1"/>
    </xf>
    <xf numFmtId="0" fontId="15" fillId="6" borderId="104" xfId="1" applyFont="1" applyFill="1" applyBorder="1" applyAlignment="1">
      <alignment horizontal="center" vertical="center" shrinkToFit="1"/>
    </xf>
    <xf numFmtId="0" fontId="15" fillId="6" borderId="0" xfId="1" applyFont="1" applyFill="1" applyBorder="1" applyAlignment="1">
      <alignment horizontal="center" vertical="center" shrinkToFit="1"/>
    </xf>
    <xf numFmtId="0" fontId="15" fillId="6" borderId="91" xfId="1" applyFont="1" applyFill="1" applyBorder="1" applyAlignment="1">
      <alignment horizontal="center" vertical="center" shrinkToFit="1"/>
    </xf>
    <xf numFmtId="0" fontId="15" fillId="6" borderId="33" xfId="1" applyFont="1" applyFill="1" applyBorder="1" applyAlignment="1">
      <alignment horizontal="center" vertical="center" shrinkToFit="1"/>
    </xf>
    <xf numFmtId="0" fontId="15" fillId="6" borderId="31" xfId="1" applyFont="1" applyFill="1" applyBorder="1" applyAlignment="1">
      <alignment horizontal="center" vertical="center" shrinkToFit="1"/>
    </xf>
    <xf numFmtId="178" fontId="14" fillId="6" borderId="31" xfId="1" applyNumberFormat="1" applyFont="1" applyFill="1" applyBorder="1" applyAlignment="1">
      <alignment horizontal="center" vertical="center" shrinkToFit="1"/>
    </xf>
    <xf numFmtId="179" fontId="14" fillId="6" borderId="32" xfId="1" applyNumberFormat="1" applyFont="1" applyFill="1" applyBorder="1" applyAlignment="1">
      <alignment horizontal="center" vertical="center" shrinkToFit="1"/>
    </xf>
    <xf numFmtId="178" fontId="17" fillId="6" borderId="103" xfId="1" applyNumberFormat="1" applyFont="1" applyFill="1" applyBorder="1" applyAlignment="1">
      <alignment horizontal="center" vertical="center" shrinkToFit="1"/>
    </xf>
    <xf numFmtId="178" fontId="17" fillId="6" borderId="31" xfId="1" applyNumberFormat="1" applyFont="1" applyFill="1" applyBorder="1" applyAlignment="1">
      <alignment horizontal="left" vertical="center" shrinkToFit="1"/>
    </xf>
    <xf numFmtId="178" fontId="14" fillId="6" borderId="33" xfId="1" applyNumberFormat="1" applyFont="1" applyFill="1" applyBorder="1" applyAlignment="1">
      <alignment horizontal="center" vertical="center" shrinkToFit="1"/>
    </xf>
    <xf numFmtId="177" fontId="14" fillId="6" borderId="33" xfId="1" applyNumberFormat="1" applyFont="1" applyFill="1" applyBorder="1" applyAlignment="1">
      <alignment horizontal="center" vertical="center" shrinkToFit="1"/>
    </xf>
    <xf numFmtId="179" fontId="14" fillId="6" borderId="106" xfId="1" applyNumberFormat="1" applyFont="1" applyFill="1" applyBorder="1" applyAlignment="1">
      <alignment horizontal="center" vertical="center" shrinkToFit="1"/>
    </xf>
    <xf numFmtId="49" fontId="13" fillId="6" borderId="33" xfId="1" applyNumberFormat="1" applyFont="1" applyFill="1" applyBorder="1" applyAlignment="1">
      <alignment horizontal="center" vertical="center" shrinkToFit="1"/>
    </xf>
    <xf numFmtId="0" fontId="13" fillId="6" borderId="38" xfId="1" applyFont="1" applyFill="1" applyBorder="1" applyAlignment="1">
      <alignment vertical="center" shrinkToFit="1"/>
    </xf>
    <xf numFmtId="0" fontId="43" fillId="6" borderId="28" xfId="1" applyFont="1" applyFill="1" applyBorder="1" applyAlignment="1">
      <alignment horizontal="center" vertical="center" shrinkToFit="1"/>
    </xf>
    <xf numFmtId="178" fontId="19" fillId="6" borderId="107" xfId="1" applyNumberFormat="1" applyFont="1" applyFill="1" applyBorder="1" applyAlignment="1">
      <alignment horizontal="center" vertical="center" shrinkToFit="1"/>
    </xf>
    <xf numFmtId="178" fontId="19" fillId="6" borderId="28" xfId="1" applyNumberFormat="1" applyFont="1" applyFill="1" applyBorder="1" applyAlignment="1">
      <alignment horizontal="left" vertical="center" shrinkToFit="1"/>
    </xf>
    <xf numFmtId="179" fontId="18" fillId="6" borderId="106" xfId="1" applyNumberFormat="1" applyFont="1" applyFill="1" applyBorder="1" applyAlignment="1">
      <alignment horizontal="center" vertical="center" shrinkToFit="1"/>
    </xf>
    <xf numFmtId="0" fontId="15" fillId="6" borderId="43" xfId="1" applyFont="1" applyFill="1" applyBorder="1" applyAlignment="1">
      <alignment horizontal="center" vertical="center" shrinkToFit="1"/>
    </xf>
    <xf numFmtId="0" fontId="15" fillId="6" borderId="42" xfId="1" applyFont="1" applyFill="1" applyBorder="1" applyAlignment="1">
      <alignment horizontal="center" vertical="center" shrinkToFit="1"/>
    </xf>
    <xf numFmtId="0" fontId="15" fillId="6" borderId="110" xfId="1" applyFont="1" applyFill="1" applyBorder="1" applyAlignment="1">
      <alignment horizontal="center" vertical="center" shrinkToFit="1"/>
    </xf>
    <xf numFmtId="0" fontId="15" fillId="6" borderId="21" xfId="1" applyFont="1" applyFill="1" applyBorder="1" applyAlignment="1">
      <alignment horizontal="center" vertical="center" shrinkToFit="1"/>
    </xf>
    <xf numFmtId="178" fontId="17" fillId="6" borderId="107" xfId="1" applyNumberFormat="1" applyFont="1" applyFill="1" applyBorder="1" applyAlignment="1">
      <alignment horizontal="center" vertical="center" shrinkToFit="1"/>
    </xf>
    <xf numFmtId="179" fontId="14" fillId="6" borderId="111" xfId="1" applyNumberFormat="1" applyFont="1" applyFill="1" applyBorder="1" applyAlignment="1">
      <alignment horizontal="center" vertical="center" shrinkToFit="1"/>
    </xf>
    <xf numFmtId="49" fontId="13" fillId="6" borderId="26" xfId="1" applyNumberFormat="1" applyFont="1" applyFill="1" applyBorder="1" applyAlignment="1">
      <alignment horizontal="center" vertical="center" shrinkToFit="1"/>
    </xf>
    <xf numFmtId="0" fontId="21" fillId="0" borderId="112" xfId="1" applyFont="1" applyFill="1" applyBorder="1" applyAlignment="1">
      <alignment horizontal="center" vertical="center" shrinkToFit="1"/>
    </xf>
    <xf numFmtId="0" fontId="15" fillId="0" borderId="113" xfId="1" applyFont="1" applyFill="1" applyBorder="1" applyAlignment="1">
      <alignment horizontal="center" vertical="center" shrinkToFit="1"/>
    </xf>
    <xf numFmtId="0" fontId="15" fillId="0" borderId="114" xfId="1" applyFont="1" applyFill="1" applyBorder="1" applyAlignment="1">
      <alignment horizontal="center" vertical="center" shrinkToFit="1"/>
    </xf>
    <xf numFmtId="0" fontId="43" fillId="0" borderId="31" xfId="1" applyFont="1" applyFill="1" applyBorder="1" applyAlignment="1">
      <alignment horizontal="center" vertical="center" shrinkToFit="1"/>
    </xf>
    <xf numFmtId="178" fontId="20" fillId="0" borderId="33" xfId="1" applyNumberFormat="1" applyFont="1" applyFill="1" applyBorder="1" applyAlignment="1">
      <alignment horizontal="center" vertical="center" shrinkToFit="1"/>
    </xf>
    <xf numFmtId="177" fontId="20" fillId="0" borderId="33" xfId="1" applyNumberFormat="1" applyFont="1" applyFill="1" applyBorder="1" applyAlignment="1">
      <alignment horizontal="center" vertical="center" shrinkToFit="1"/>
    </xf>
    <xf numFmtId="178" fontId="14" fillId="0" borderId="18" xfId="1" applyNumberFormat="1" applyFont="1" applyFill="1" applyBorder="1" applyAlignment="1">
      <alignment horizontal="center" vertical="center" shrinkToFit="1"/>
    </xf>
    <xf numFmtId="179" fontId="14" fillId="0" borderId="111" xfId="1" applyNumberFormat="1" applyFont="1" applyFill="1" applyBorder="1" applyAlignment="1">
      <alignment horizontal="center" vertical="center" shrinkToFit="1"/>
    </xf>
    <xf numFmtId="0" fontId="21" fillId="6" borderId="95" xfId="1" applyFont="1" applyFill="1" applyBorder="1" applyAlignment="1">
      <alignment horizontal="center" vertical="center" shrinkToFit="1"/>
    </xf>
    <xf numFmtId="179" fontId="18" fillId="6" borderId="85" xfId="1" applyNumberFormat="1" applyFont="1" applyFill="1" applyBorder="1" applyAlignment="1">
      <alignment horizontal="center" vertical="center" shrinkToFit="1"/>
    </xf>
    <xf numFmtId="0" fontId="21" fillId="6" borderId="112" xfId="1" applyFont="1" applyFill="1" applyBorder="1" applyAlignment="1">
      <alignment horizontal="center" vertical="center" shrinkToFit="1"/>
    </xf>
    <xf numFmtId="0" fontId="15" fillId="6" borderId="113" xfId="1" applyFont="1" applyFill="1" applyBorder="1" applyAlignment="1">
      <alignment horizontal="center" vertical="center" shrinkToFit="1"/>
    </xf>
    <xf numFmtId="178" fontId="18" fillId="6" borderId="100" xfId="1" applyNumberFormat="1" applyFont="1" applyFill="1" applyBorder="1" applyAlignment="1">
      <alignment horizontal="center" vertical="center" shrinkToFit="1"/>
    </xf>
    <xf numFmtId="179" fontId="18" fillId="6" borderId="99" xfId="1" applyNumberFormat="1" applyFont="1" applyFill="1" applyBorder="1" applyAlignment="1">
      <alignment horizontal="center" vertical="center" shrinkToFit="1"/>
    </xf>
    <xf numFmtId="179" fontId="18" fillId="0" borderId="85" xfId="1" applyNumberFormat="1" applyFont="1" applyFill="1" applyBorder="1" applyAlignment="1">
      <alignment horizontal="center" vertical="center" shrinkToFit="1"/>
    </xf>
    <xf numFmtId="179" fontId="18" fillId="0" borderId="99" xfId="1" applyNumberFormat="1" applyFont="1" applyFill="1" applyBorder="1" applyAlignment="1">
      <alignment horizontal="center" vertical="center" shrinkToFit="1"/>
    </xf>
    <xf numFmtId="0" fontId="15" fillId="0" borderId="91" xfId="1" applyFont="1" applyFill="1" applyBorder="1" applyAlignment="1">
      <alignment horizontal="center" vertical="center" shrinkToFit="1"/>
    </xf>
    <xf numFmtId="178" fontId="14" fillId="0" borderId="98" xfId="1" applyNumberFormat="1" applyFont="1" applyFill="1" applyBorder="1" applyAlignment="1">
      <alignment horizontal="center" vertical="center" shrinkToFit="1"/>
    </xf>
    <xf numFmtId="179" fontId="18" fillId="6" borderId="102" xfId="1" applyNumberFormat="1" applyFont="1" applyFill="1" applyBorder="1" applyAlignment="1">
      <alignment horizontal="center" vertical="center" shrinkToFit="1"/>
    </xf>
    <xf numFmtId="178" fontId="18" fillId="6" borderId="98" xfId="1" applyNumberFormat="1" applyFont="1" applyFill="1" applyBorder="1" applyAlignment="1">
      <alignment horizontal="center" vertical="center" shrinkToFit="1"/>
    </xf>
    <xf numFmtId="0" fontId="7" fillId="6" borderId="112" xfId="1" applyFont="1" applyFill="1" applyBorder="1" applyAlignment="1">
      <alignment horizontal="center" vertical="center" shrinkToFit="1"/>
    </xf>
    <xf numFmtId="0" fontId="7" fillId="0" borderId="112" xfId="1" applyFont="1" applyFill="1" applyBorder="1" applyAlignment="1">
      <alignment horizontal="center" vertical="center" shrinkToFit="1"/>
    </xf>
    <xf numFmtId="0" fontId="15" fillId="0" borderId="94" xfId="1" applyFont="1" applyFill="1" applyBorder="1" applyAlignment="1">
      <alignment horizontal="center" vertical="center" shrinkToFit="1"/>
    </xf>
    <xf numFmtId="0" fontId="15" fillId="4" borderId="95" xfId="1" applyFont="1" applyFill="1" applyBorder="1" applyAlignment="1">
      <alignment horizontal="center" vertical="center" shrinkToFit="1"/>
    </xf>
    <xf numFmtId="0" fontId="15" fillId="4" borderId="83" xfId="1" applyFont="1" applyFill="1" applyBorder="1" applyAlignment="1">
      <alignment horizontal="center" vertical="center" shrinkToFit="1"/>
    </xf>
    <xf numFmtId="0" fontId="15" fillId="4" borderId="82" xfId="1" applyFont="1" applyFill="1" applyBorder="1" applyAlignment="1">
      <alignment horizontal="center" vertical="center" shrinkToFit="1"/>
    </xf>
    <xf numFmtId="178" fontId="14" fillId="3" borderId="82" xfId="1" applyNumberFormat="1" applyFont="1" applyFill="1" applyBorder="1" applyAlignment="1">
      <alignment horizontal="center" vertical="center" shrinkToFit="1"/>
    </xf>
    <xf numFmtId="179" fontId="14" fillId="3" borderId="86" xfId="1" applyNumberFormat="1" applyFont="1" applyFill="1" applyBorder="1" applyAlignment="1">
      <alignment horizontal="center" vertical="center" shrinkToFit="1"/>
    </xf>
    <xf numFmtId="179" fontId="14" fillId="3" borderId="83" xfId="1" applyNumberFormat="1" applyFont="1" applyFill="1" applyBorder="1" applyAlignment="1">
      <alignment horizontal="center" vertical="center" shrinkToFit="1"/>
    </xf>
    <xf numFmtId="178" fontId="14" fillId="3" borderId="96" xfId="1" applyNumberFormat="1" applyFont="1" applyFill="1" applyBorder="1" applyAlignment="1">
      <alignment horizontal="center" vertical="center" shrinkToFit="1"/>
    </xf>
    <xf numFmtId="177" fontId="14" fillId="4" borderId="86" xfId="1" applyNumberFormat="1" applyFont="1" applyFill="1" applyBorder="1" applyAlignment="1">
      <alignment vertical="center" shrinkToFit="1"/>
    </xf>
    <xf numFmtId="178" fontId="14" fillId="3" borderId="87" xfId="1" applyNumberFormat="1" applyFont="1" applyFill="1" applyBorder="1" applyAlignment="1">
      <alignment horizontal="center" vertical="center" shrinkToFit="1"/>
    </xf>
    <xf numFmtId="0" fontId="13" fillId="3" borderId="82" xfId="1" applyFont="1" applyFill="1" applyBorder="1" applyAlignment="1">
      <alignment vertical="center" shrinkToFit="1"/>
    </xf>
    <xf numFmtId="178" fontId="14" fillId="3" borderId="96" xfId="1" applyNumberFormat="1" applyFont="1" applyFill="1" applyBorder="1" applyAlignment="1">
      <alignment vertical="center" shrinkToFit="1"/>
    </xf>
    <xf numFmtId="177" fontId="14" fillId="3" borderId="86" xfId="1" applyNumberFormat="1" applyFont="1" applyFill="1" applyBorder="1" applyAlignment="1">
      <alignment vertical="center" shrinkToFit="1"/>
    </xf>
    <xf numFmtId="179" fontId="14" fillId="4" borderId="86" xfId="1" applyNumberFormat="1" applyFont="1" applyFill="1" applyBorder="1" applyAlignment="1">
      <alignment vertical="center" shrinkToFit="1"/>
    </xf>
    <xf numFmtId="178" fontId="14" fillId="3" borderId="83" xfId="1" applyNumberFormat="1" applyFont="1" applyFill="1" applyBorder="1" applyAlignment="1">
      <alignment horizontal="center" vertical="center" shrinkToFit="1"/>
    </xf>
    <xf numFmtId="179" fontId="14" fillId="3" borderId="86" xfId="1" applyNumberFormat="1" applyFont="1" applyFill="1" applyBorder="1" applyAlignment="1">
      <alignment vertical="center" shrinkToFit="1"/>
    </xf>
    <xf numFmtId="177" fontId="14" fillId="3" borderId="86" xfId="1" applyNumberFormat="1" applyFont="1" applyFill="1" applyBorder="1" applyAlignment="1">
      <alignment horizontal="center" vertical="center" shrinkToFit="1"/>
    </xf>
    <xf numFmtId="179" fontId="14" fillId="3" borderId="85" xfId="1" applyNumberFormat="1" applyFont="1" applyFill="1" applyBorder="1" applyAlignment="1">
      <alignment horizontal="right" vertical="center" shrinkToFit="1"/>
    </xf>
    <xf numFmtId="49" fontId="13" fillId="3" borderId="78" xfId="1" applyNumberFormat="1" applyFont="1" applyFill="1" applyBorder="1" applyAlignment="1">
      <alignment horizontal="center" vertical="center" shrinkToFit="1"/>
    </xf>
    <xf numFmtId="0" fontId="15" fillId="0" borderId="97" xfId="1" applyFont="1" applyFill="1" applyBorder="1" applyAlignment="1">
      <alignment horizontal="center" vertical="center" shrinkToFit="1"/>
    </xf>
    <xf numFmtId="0" fontId="15" fillId="4" borderId="112" xfId="1" applyFont="1" applyFill="1" applyBorder="1" applyAlignment="1">
      <alignment horizontal="center" vertical="center" shrinkToFit="1"/>
    </xf>
    <xf numFmtId="0" fontId="15" fillId="4" borderId="113" xfId="1" applyFont="1" applyFill="1" applyBorder="1" applyAlignment="1">
      <alignment horizontal="center" vertical="center" shrinkToFit="1"/>
    </xf>
    <xf numFmtId="0" fontId="15" fillId="4" borderId="98" xfId="1" applyFont="1" applyFill="1" applyBorder="1" applyAlignment="1">
      <alignment horizontal="center" vertical="center" shrinkToFit="1"/>
    </xf>
    <xf numFmtId="0" fontId="15" fillId="4" borderId="100" xfId="1" applyFont="1" applyFill="1" applyBorder="1" applyAlignment="1">
      <alignment horizontal="center" vertical="center" shrinkToFit="1"/>
    </xf>
    <xf numFmtId="177" fontId="14" fillId="4" borderId="32" xfId="1" applyNumberFormat="1" applyFont="1" applyFill="1" applyBorder="1" applyAlignment="1">
      <alignment vertical="center" shrinkToFit="1"/>
    </xf>
    <xf numFmtId="178" fontId="14" fillId="3" borderId="103" xfId="1" applyNumberFormat="1" applyFont="1" applyFill="1" applyBorder="1" applyAlignment="1">
      <alignment horizontal="center" vertical="center" shrinkToFit="1"/>
    </xf>
    <xf numFmtId="0" fontId="13" fillId="3" borderId="100" xfId="1" applyFont="1" applyFill="1" applyBorder="1" applyAlignment="1">
      <alignment vertical="center" shrinkToFit="1"/>
    </xf>
    <xf numFmtId="178" fontId="14" fillId="3" borderId="101" xfId="1" applyNumberFormat="1" applyFont="1" applyFill="1" applyBorder="1" applyAlignment="1">
      <alignment vertical="center" shrinkToFit="1"/>
    </xf>
    <xf numFmtId="177" fontId="14" fillId="3" borderId="102" xfId="1" applyNumberFormat="1" applyFont="1" applyFill="1" applyBorder="1" applyAlignment="1">
      <alignment vertical="center" shrinkToFit="1"/>
    </xf>
    <xf numFmtId="178" fontId="14" fillId="3" borderId="100" xfId="1" applyNumberFormat="1" applyFont="1" applyFill="1" applyBorder="1" applyAlignment="1">
      <alignment horizontal="center" vertical="center" shrinkToFit="1"/>
    </xf>
    <xf numFmtId="0" fontId="13" fillId="3" borderId="115" xfId="1" applyFont="1" applyFill="1" applyBorder="1" applyAlignment="1">
      <alignment vertical="center" shrinkToFit="1"/>
    </xf>
    <xf numFmtId="0" fontId="15" fillId="4" borderId="114" xfId="1" applyFont="1" applyFill="1" applyBorder="1" applyAlignment="1">
      <alignment horizontal="center" vertical="center" shrinkToFit="1"/>
    </xf>
    <xf numFmtId="0" fontId="15" fillId="4" borderId="105" xfId="1" applyFont="1" applyFill="1" applyBorder="1" applyAlignment="1">
      <alignment horizontal="center" vertical="center" shrinkToFit="1"/>
    </xf>
    <xf numFmtId="0" fontId="13" fillId="3" borderId="31" xfId="1" applyFont="1" applyFill="1" applyBorder="1" applyAlignment="1">
      <alignment horizontal="center" vertical="center" shrinkToFit="1"/>
    </xf>
    <xf numFmtId="179" fontId="14" fillId="3" borderId="106" xfId="1" applyNumberFormat="1" applyFont="1" applyFill="1" applyBorder="1" applyAlignment="1">
      <alignment horizontal="right" vertical="center" shrinkToFit="1"/>
    </xf>
    <xf numFmtId="179" fontId="14" fillId="3" borderId="111" xfId="1" applyNumberFormat="1" applyFont="1" applyFill="1" applyBorder="1" applyAlignment="1">
      <alignment horizontal="right" vertical="center" shrinkToFit="1"/>
    </xf>
    <xf numFmtId="178" fontId="14" fillId="3" borderId="29" xfId="1" applyNumberFormat="1" applyFont="1" applyFill="1" applyBorder="1" applyAlignment="1">
      <alignment horizontal="center" vertical="center" shrinkToFit="1"/>
    </xf>
    <xf numFmtId="178" fontId="14" fillId="3" borderId="116" xfId="1" applyNumberFormat="1" applyFont="1" applyFill="1" applyBorder="1" applyAlignment="1">
      <alignment horizontal="center" vertical="center" shrinkToFit="1"/>
    </xf>
    <xf numFmtId="0" fontId="47" fillId="2" borderId="13" xfId="1" applyFont="1" applyFill="1" applyBorder="1" applyAlignment="1">
      <alignment horizontal="center" vertical="center" shrinkToFit="1"/>
    </xf>
    <xf numFmtId="0" fontId="47" fillId="2" borderId="12" xfId="1" applyFont="1" applyFill="1" applyBorder="1" applyAlignment="1">
      <alignment horizontal="center" vertical="center" shrinkToFit="1"/>
    </xf>
    <xf numFmtId="0" fontId="47" fillId="2" borderId="8" xfId="1" applyFont="1" applyFill="1" applyBorder="1" applyAlignment="1">
      <alignment horizontal="center" vertical="center" wrapText="1"/>
    </xf>
    <xf numFmtId="0" fontId="47" fillId="2" borderId="5" xfId="1" applyNumberFormat="1" applyFont="1" applyFill="1" applyBorder="1" applyAlignment="1">
      <alignment horizontal="center" vertical="center" wrapText="1"/>
    </xf>
    <xf numFmtId="0" fontId="47" fillId="2" borderId="6" xfId="1" applyFont="1" applyFill="1" applyBorder="1" applyAlignment="1">
      <alignment horizontal="center" vertical="center" wrapText="1"/>
    </xf>
    <xf numFmtId="0" fontId="47" fillId="2" borderId="7" xfId="1" applyFont="1" applyFill="1" applyBorder="1" applyAlignment="1">
      <alignment horizontal="center" vertical="center"/>
    </xf>
    <xf numFmtId="0" fontId="47" fillId="2" borderId="6" xfId="1" applyFont="1" applyFill="1" applyBorder="1" applyAlignment="1">
      <alignment horizontal="center" vertical="center"/>
    </xf>
    <xf numFmtId="49" fontId="47" fillId="2" borderId="4" xfId="1" applyNumberFormat="1" applyFont="1" applyFill="1" applyBorder="1" applyAlignment="1">
      <alignment horizontal="center" vertical="center"/>
    </xf>
    <xf numFmtId="0" fontId="47" fillId="2" borderId="3" xfId="1" applyFont="1" applyFill="1" applyBorder="1" applyAlignment="1">
      <alignment horizontal="center" vertical="center"/>
    </xf>
    <xf numFmtId="185" fontId="7" fillId="0" borderId="0" xfId="1" applyNumberFormat="1" applyFont="1" applyFill="1" applyAlignment="1">
      <alignment horizontal="left" vertical="center" shrinkToFit="1"/>
    </xf>
    <xf numFmtId="176" fontId="8" fillId="0" borderId="0" xfId="1" applyNumberFormat="1" applyFont="1" applyFill="1" applyAlignment="1">
      <alignment vertical="center" shrinkToFit="1"/>
    </xf>
    <xf numFmtId="179" fontId="18" fillId="0" borderId="99" xfId="1" quotePrefix="1" applyNumberFormat="1" applyFont="1" applyFill="1" applyBorder="1" applyAlignment="1">
      <alignment horizontal="center" vertical="center" shrinkToFit="1"/>
    </xf>
    <xf numFmtId="0" fontId="7" fillId="0" borderId="41" xfId="1" applyFont="1" applyFill="1" applyBorder="1" applyAlignment="1">
      <alignment horizontal="center" vertical="center" shrinkToFit="1"/>
    </xf>
    <xf numFmtId="0" fontId="7" fillId="0" borderId="88" xfId="1" applyFont="1" applyFill="1" applyBorder="1" applyAlignment="1">
      <alignment horizontal="center" vertical="center" shrinkToFit="1"/>
    </xf>
    <xf numFmtId="0" fontId="7" fillId="6" borderId="41" xfId="1" applyFont="1" applyFill="1" applyBorder="1" applyAlignment="1">
      <alignment horizontal="center" vertical="center" shrinkToFit="1"/>
    </xf>
    <xf numFmtId="0" fontId="7" fillId="6" borderId="50" xfId="1" applyFont="1" applyFill="1" applyBorder="1" applyAlignment="1">
      <alignment horizontal="center" vertical="center" shrinkToFit="1"/>
    </xf>
    <xf numFmtId="0" fontId="7" fillId="6" borderId="35" xfId="1" applyFont="1" applyFill="1" applyBorder="1" applyAlignment="1">
      <alignment horizontal="center" vertical="center" shrinkToFit="1"/>
    </xf>
    <xf numFmtId="0" fontId="7" fillId="0" borderId="35" xfId="1" applyFont="1" applyFill="1" applyBorder="1" applyAlignment="1">
      <alignment horizontal="center" vertical="center" shrinkToFit="1"/>
    </xf>
    <xf numFmtId="0" fontId="7" fillId="0" borderId="50" xfId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0" borderId="53" xfId="1" applyFont="1" applyFill="1" applyBorder="1" applyAlignment="1">
      <alignment vertical="center" shrinkToFit="1"/>
    </xf>
    <xf numFmtId="49" fontId="8" fillId="0" borderId="54" xfId="1" applyNumberFormat="1" applyFont="1" applyFill="1" applyBorder="1" applyAlignment="1">
      <alignment horizontal="center" vertical="center" shrinkToFit="1"/>
    </xf>
    <xf numFmtId="49" fontId="13" fillId="6" borderId="39" xfId="1" applyNumberFormat="1" applyFont="1" applyFill="1" applyBorder="1" applyAlignment="1">
      <alignment horizontal="center" vertical="center" shrinkToFit="1"/>
    </xf>
    <xf numFmtId="49" fontId="13" fillId="0" borderId="39" xfId="1" applyNumberFormat="1" applyFont="1" applyFill="1" applyBorder="1" applyAlignment="1">
      <alignment horizontal="center" vertical="center" shrinkToFit="1"/>
    </xf>
    <xf numFmtId="177" fontId="18" fillId="0" borderId="16" xfId="1" applyNumberFormat="1" applyFont="1" applyFill="1" applyBorder="1" applyAlignment="1">
      <alignment horizontal="center" vertical="center" shrinkToFit="1"/>
    </xf>
    <xf numFmtId="177" fontId="18" fillId="0" borderId="2" xfId="1" applyNumberFormat="1" applyFont="1" applyFill="1" applyBorder="1" applyAlignment="1">
      <alignment horizontal="center" vertical="center" shrinkToFit="1"/>
    </xf>
    <xf numFmtId="178" fontId="18" fillId="0" borderId="16" xfId="1" applyNumberFormat="1" applyFont="1" applyFill="1" applyBorder="1" applyAlignment="1">
      <alignment horizontal="center" vertical="center" shrinkToFit="1"/>
    </xf>
    <xf numFmtId="179" fontId="18" fillId="0" borderId="17" xfId="1" applyNumberFormat="1" applyFont="1" applyFill="1" applyBorder="1" applyAlignment="1">
      <alignment horizontal="center" vertical="center" shrinkToFit="1"/>
    </xf>
    <xf numFmtId="179" fontId="18" fillId="0" borderId="55" xfId="1" applyNumberFormat="1" applyFont="1" applyFill="1" applyBorder="1" applyAlignment="1">
      <alignment horizontal="center" vertical="center" shrinkToFit="1"/>
    </xf>
    <xf numFmtId="179" fontId="14" fillId="0" borderId="65" xfId="1" applyNumberFormat="1" applyFont="1" applyFill="1" applyBorder="1" applyAlignment="1">
      <alignment horizontal="center" vertical="center" shrinkToFit="1"/>
    </xf>
    <xf numFmtId="179" fontId="18" fillId="6" borderId="55" xfId="1" applyNumberFormat="1" applyFont="1" applyFill="1" applyBorder="1" applyAlignment="1">
      <alignment horizontal="center" vertical="center" shrinkToFit="1"/>
    </xf>
    <xf numFmtId="178" fontId="18" fillId="0" borderId="56" xfId="1" applyNumberFormat="1" applyFont="1" applyFill="1" applyBorder="1" applyAlignment="1">
      <alignment horizontal="center" vertical="center" shrinkToFit="1"/>
    </xf>
    <xf numFmtId="178" fontId="14" fillId="0" borderId="66" xfId="1" applyNumberFormat="1" applyFont="1" applyFill="1" applyBorder="1" applyAlignment="1">
      <alignment horizontal="center" vertical="center" shrinkToFit="1"/>
    </xf>
    <xf numFmtId="178" fontId="18" fillId="6" borderId="56" xfId="1" applyNumberFormat="1" applyFont="1" applyFill="1" applyBorder="1" applyAlignment="1">
      <alignment horizontal="center" vertical="center" shrinkToFit="1"/>
    </xf>
    <xf numFmtId="177" fontId="18" fillId="0" borderId="55" xfId="1" applyNumberFormat="1" applyFont="1" applyFill="1" applyBorder="1" applyAlignment="1">
      <alignment horizontal="center" vertical="center" shrinkToFit="1"/>
    </xf>
    <xf numFmtId="177" fontId="18" fillId="6" borderId="55" xfId="1" applyNumberFormat="1" applyFont="1" applyFill="1" applyBorder="1" applyAlignment="1">
      <alignment horizontal="center" vertical="center" shrinkToFit="1"/>
    </xf>
    <xf numFmtId="177" fontId="14" fillId="0" borderId="65" xfId="1" applyNumberFormat="1" applyFont="1" applyFill="1" applyBorder="1" applyAlignment="1">
      <alignment horizontal="center" vertical="center" shrinkToFit="1"/>
    </xf>
    <xf numFmtId="178" fontId="18" fillId="0" borderId="57" xfId="1" applyNumberFormat="1" applyFont="1" applyFill="1" applyBorder="1" applyAlignment="1">
      <alignment horizontal="center" vertical="center" shrinkToFit="1"/>
    </xf>
    <xf numFmtId="178" fontId="19" fillId="0" borderId="20" xfId="1" applyNumberFormat="1" applyFont="1" applyFill="1" applyBorder="1" applyAlignment="1">
      <alignment horizontal="left" vertical="center" shrinkToFit="1"/>
    </xf>
    <xf numFmtId="178" fontId="17" fillId="0" borderId="40" xfId="1" applyNumberFormat="1" applyFont="1" applyFill="1" applyBorder="1" applyAlignment="1">
      <alignment horizontal="left" vertical="center" shrinkToFit="1"/>
    </xf>
    <xf numFmtId="178" fontId="19" fillId="0" borderId="18" xfId="1" applyNumberFormat="1" applyFont="1" applyFill="1" applyBorder="1" applyAlignment="1">
      <alignment horizontal="center" vertical="center" shrinkToFit="1"/>
    </xf>
    <xf numFmtId="178" fontId="17" fillId="0" borderId="31" xfId="1" applyNumberFormat="1" applyFont="1" applyFill="1" applyBorder="1" applyAlignment="1">
      <alignment horizontal="center" vertical="center" shrinkToFit="1"/>
    </xf>
    <xf numFmtId="179" fontId="14" fillId="6" borderId="65" xfId="1" applyNumberFormat="1" applyFont="1" applyFill="1" applyBorder="1" applyAlignment="1">
      <alignment horizontal="center" vertical="center" shrinkToFit="1"/>
    </xf>
    <xf numFmtId="178" fontId="14" fillId="6" borderId="66" xfId="1" applyNumberFormat="1" applyFont="1" applyFill="1" applyBorder="1" applyAlignment="1">
      <alignment horizontal="center" vertical="center" shrinkToFit="1"/>
    </xf>
    <xf numFmtId="178" fontId="14" fillId="6" borderId="67" xfId="1" applyNumberFormat="1" applyFont="1" applyFill="1" applyBorder="1" applyAlignment="1">
      <alignment horizontal="center" vertical="center" shrinkToFit="1"/>
    </xf>
    <xf numFmtId="178" fontId="14" fillId="0" borderId="67" xfId="1" applyNumberFormat="1" applyFont="1" applyFill="1" applyBorder="1" applyAlignment="1">
      <alignment horizontal="center" vertical="center" shrinkToFit="1"/>
    </xf>
    <xf numFmtId="179" fontId="18" fillId="0" borderId="58" xfId="1" applyNumberFormat="1" applyFont="1" applyFill="1" applyBorder="1" applyAlignment="1">
      <alignment horizontal="center" vertical="center" shrinkToFit="1"/>
    </xf>
    <xf numFmtId="179" fontId="14" fillId="0" borderId="68" xfId="1" applyNumberFormat="1" applyFont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center" vertical="center" shrinkToFit="1"/>
    </xf>
    <xf numFmtId="179" fontId="18" fillId="0" borderId="55" xfId="1" applyNumberFormat="1" applyFont="1" applyFill="1" applyBorder="1" applyAlignment="1">
      <alignment horizontal="center" vertical="center" wrapText="1" shrinkToFit="1"/>
    </xf>
    <xf numFmtId="178" fontId="18" fillId="0" borderId="56" xfId="1" applyNumberFormat="1" applyFont="1" applyFill="1" applyBorder="1" applyAlignment="1">
      <alignment horizontal="center" vertical="center" wrapText="1" shrinkToFit="1"/>
    </xf>
    <xf numFmtId="0" fontId="7" fillId="0" borderId="16" xfId="1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shrinkToFit="1"/>
    </xf>
    <xf numFmtId="177" fontId="14" fillId="0" borderId="26" xfId="1" applyNumberFormat="1" applyFont="1" applyFill="1" applyBorder="1" applyAlignment="1">
      <alignment horizontal="center" vertical="center" shrinkToFit="1"/>
    </xf>
    <xf numFmtId="178" fontId="14" fillId="0" borderId="26" xfId="1" applyNumberFormat="1" applyFont="1" applyFill="1" applyBorder="1" applyAlignment="1">
      <alignment horizontal="center" vertical="center" shrinkToFit="1"/>
    </xf>
    <xf numFmtId="177" fontId="14" fillId="6" borderId="65" xfId="1" applyNumberFormat="1" applyFont="1" applyFill="1" applyBorder="1" applyAlignment="1">
      <alignment horizontal="center" vertical="center" shrinkToFit="1"/>
    </xf>
    <xf numFmtId="178" fontId="17" fillId="6" borderId="40" xfId="1" applyNumberFormat="1" applyFont="1" applyFill="1" applyBorder="1" applyAlignment="1">
      <alignment horizontal="left" vertical="center" shrinkToFit="1"/>
    </xf>
    <xf numFmtId="178" fontId="17" fillId="0" borderId="103" xfId="1" applyNumberFormat="1" applyFont="1" applyFill="1" applyBorder="1" applyAlignment="1">
      <alignment horizontal="center" vertical="center" shrinkToFit="1"/>
    </xf>
    <xf numFmtId="178" fontId="17" fillId="6" borderId="31" xfId="1" applyNumberFormat="1" applyFont="1" applyFill="1" applyBorder="1" applyAlignment="1">
      <alignment horizontal="center" vertical="center" shrinkToFit="1"/>
    </xf>
    <xf numFmtId="179" fontId="14" fillId="6" borderId="68" xfId="1" applyNumberFormat="1" applyFont="1" applyFill="1" applyBorder="1" applyAlignment="1">
      <alignment horizontal="center" vertical="center" shrinkToFit="1"/>
    </xf>
    <xf numFmtId="179" fontId="14" fillId="0" borderId="61" xfId="1" applyNumberFormat="1" applyFont="1" applyFill="1" applyBorder="1" applyAlignment="1">
      <alignment horizontal="center" vertical="center" wrapText="1" shrinkToFit="1"/>
    </xf>
    <xf numFmtId="179" fontId="14" fillId="6" borderId="65" xfId="1" applyNumberFormat="1" applyFont="1" applyFill="1" applyBorder="1" applyAlignment="1">
      <alignment horizontal="center" vertical="center" wrapText="1" shrinkToFit="1"/>
    </xf>
    <xf numFmtId="179" fontId="18" fillId="6" borderId="55" xfId="1" applyNumberFormat="1" applyFont="1" applyFill="1" applyBorder="1" applyAlignment="1">
      <alignment horizontal="center" vertical="center" wrapText="1" shrinkToFit="1"/>
    </xf>
    <xf numFmtId="178" fontId="14" fillId="0" borderId="62" xfId="1" applyNumberFormat="1" applyFont="1" applyFill="1" applyBorder="1" applyAlignment="1">
      <alignment horizontal="center" vertical="center" wrapText="1" shrinkToFit="1"/>
    </xf>
    <xf numFmtId="178" fontId="14" fillId="6" borderId="66" xfId="1" applyNumberFormat="1" applyFont="1" applyFill="1" applyBorder="1" applyAlignment="1">
      <alignment horizontal="center" vertical="center" wrapText="1" shrinkToFit="1"/>
    </xf>
    <xf numFmtId="178" fontId="18" fillId="6" borderId="56" xfId="1" applyNumberFormat="1" applyFont="1" applyFill="1" applyBorder="1" applyAlignment="1">
      <alignment horizontal="center" vertical="center" wrapText="1" shrinkToFit="1"/>
    </xf>
    <xf numFmtId="0" fontId="7" fillId="6" borderId="18" xfId="1" applyFont="1" applyFill="1" applyBorder="1" applyAlignment="1">
      <alignment horizontal="center" vertical="center" shrinkToFit="1"/>
    </xf>
    <xf numFmtId="0" fontId="15" fillId="0" borderId="69" xfId="1" applyFont="1" applyFill="1" applyBorder="1" applyAlignment="1">
      <alignment horizontal="center" vertical="center" shrinkToFit="1"/>
    </xf>
    <xf numFmtId="0" fontId="7" fillId="0" borderId="74" xfId="1" applyFont="1" applyFill="1" applyBorder="1" applyAlignment="1">
      <alignment horizontal="center" vertical="center" shrinkToFit="1"/>
    </xf>
    <xf numFmtId="0" fontId="15" fillId="6" borderId="69" xfId="1" applyFont="1" applyFill="1" applyBorder="1" applyAlignment="1">
      <alignment horizontal="center" vertical="center" shrinkToFit="1"/>
    </xf>
    <xf numFmtId="0" fontId="7" fillId="6" borderId="51" xfId="1" applyFont="1" applyFill="1" applyBorder="1" applyAlignment="1">
      <alignment horizontal="center" vertical="center" shrinkToFit="1"/>
    </xf>
    <xf numFmtId="0" fontId="13" fillId="3" borderId="20" xfId="1" applyFont="1" applyFill="1" applyBorder="1" applyAlignment="1">
      <alignment horizontal="center" vertical="center" shrinkToFit="1"/>
    </xf>
    <xf numFmtId="0" fontId="13" fillId="3" borderId="30" xfId="1" applyFont="1" applyFill="1" applyBorder="1" applyAlignment="1">
      <alignment horizontal="center" vertical="center" shrinkToFit="1"/>
    </xf>
    <xf numFmtId="178" fontId="14" fillId="3" borderId="49" xfId="1" applyNumberFormat="1" applyFont="1" applyFill="1" applyBorder="1" applyAlignment="1">
      <alignment horizontal="center" vertical="center" shrinkToFit="1"/>
    </xf>
    <xf numFmtId="0" fontId="7" fillId="5" borderId="18" xfId="1" applyFont="1" applyFill="1" applyBorder="1" applyAlignment="1">
      <alignment horizontal="center" vertical="center" shrinkToFit="1"/>
    </xf>
    <xf numFmtId="0" fontId="48" fillId="0" borderId="0" xfId="1" applyFont="1" applyFill="1" applyAlignment="1">
      <alignment shrinkToFit="1"/>
    </xf>
    <xf numFmtId="177" fontId="18" fillId="6" borderId="26" xfId="1" applyNumberFormat="1" applyFont="1" applyFill="1" applyBorder="1" applyAlignment="1">
      <alignment horizontal="center" vertical="center" shrinkToFit="1"/>
    </xf>
    <xf numFmtId="177" fontId="18" fillId="6" borderId="2" xfId="1" applyNumberFormat="1" applyFont="1" applyFill="1" applyBorder="1" applyAlignment="1">
      <alignment horizontal="center" vertical="center" shrinkToFit="1"/>
    </xf>
    <xf numFmtId="0" fontId="7" fillId="5" borderId="28" xfId="1" applyFont="1" applyFill="1" applyBorder="1" applyAlignment="1">
      <alignment horizontal="center" vertical="center" shrinkToFit="1"/>
    </xf>
    <xf numFmtId="179" fontId="17" fillId="0" borderId="31" xfId="1" applyNumberFormat="1" applyFont="1" applyFill="1" applyBorder="1" applyAlignment="1">
      <alignment horizontal="center" vertical="center" shrinkToFit="1"/>
    </xf>
    <xf numFmtId="0" fontId="15" fillId="0" borderId="75" xfId="1" applyFont="1" applyFill="1" applyBorder="1" applyAlignment="1">
      <alignment horizontal="center" vertical="center" shrinkToFit="1"/>
    </xf>
    <xf numFmtId="177" fontId="14" fillId="3" borderId="27" xfId="1" applyNumberFormat="1" applyFont="1" applyFill="1" applyBorder="1" applyAlignment="1">
      <alignment horizontal="center" vertical="center" shrinkToFit="1"/>
    </xf>
    <xf numFmtId="49" fontId="13" fillId="3" borderId="60" xfId="1" applyNumberFormat="1" applyFont="1" applyFill="1" applyBorder="1" applyAlignment="1">
      <alignment horizontal="center" vertical="center" shrinkToFit="1"/>
    </xf>
    <xf numFmtId="179" fontId="18" fillId="6" borderId="58" xfId="1" applyNumberFormat="1" applyFont="1" applyFill="1" applyBorder="1" applyAlignment="1">
      <alignment horizontal="center" vertical="center" shrinkToFit="1"/>
    </xf>
    <xf numFmtId="0" fontId="7" fillId="6" borderId="74" xfId="1" applyFont="1" applyFill="1" applyBorder="1" applyAlignment="1">
      <alignment horizontal="center" vertical="center" shrinkToFit="1"/>
    </xf>
    <xf numFmtId="0" fontId="15" fillId="6" borderId="37" xfId="1" applyFont="1" applyFill="1" applyBorder="1" applyAlignment="1">
      <alignment horizontal="center" vertical="center" shrinkToFit="1"/>
    </xf>
    <xf numFmtId="178" fontId="19" fillId="4" borderId="30" xfId="1" applyNumberFormat="1" applyFont="1" applyFill="1" applyBorder="1" applyAlignment="1">
      <alignment horizontal="left" vertical="center" shrinkToFit="1"/>
    </xf>
    <xf numFmtId="178" fontId="19" fillId="4" borderId="28" xfId="1" applyNumberFormat="1" applyFont="1" applyFill="1" applyBorder="1" applyAlignment="1">
      <alignment horizontal="center" vertical="center" shrinkToFit="1"/>
    </xf>
    <xf numFmtId="0" fontId="47" fillId="2" borderId="7" xfId="1" applyNumberFormat="1" applyFont="1" applyFill="1" applyBorder="1" applyAlignment="1">
      <alignment horizontal="center" vertical="center" wrapText="1"/>
    </xf>
    <xf numFmtId="0" fontId="47" fillId="2" borderId="11" xfId="1" applyFont="1" applyFill="1" applyBorder="1" applyAlignment="1">
      <alignment horizontal="center" vertical="center" shrinkToFit="1"/>
    </xf>
    <xf numFmtId="0" fontId="47" fillId="2" borderId="12" xfId="1" applyFont="1" applyFill="1" applyBorder="1" applyAlignment="1">
      <alignment horizontal="center" vertical="center" shrinkToFit="1"/>
    </xf>
    <xf numFmtId="0" fontId="36" fillId="0" borderId="0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176" fontId="8" fillId="0" borderId="2" xfId="1" applyNumberFormat="1" applyFont="1" applyFill="1" applyBorder="1" applyAlignment="1">
      <alignment horizontal="center" vertical="center" shrinkToFit="1"/>
    </xf>
    <xf numFmtId="0" fontId="47" fillId="2" borderId="6" xfId="1" applyFont="1" applyFill="1" applyBorder="1" applyAlignment="1">
      <alignment horizontal="center" vertical="center"/>
    </xf>
    <xf numFmtId="0" fontId="47" fillId="2" borderId="7" xfId="1" applyFont="1" applyFill="1" applyBorder="1" applyAlignment="1">
      <alignment horizontal="center" vertical="center"/>
    </xf>
    <xf numFmtId="0" fontId="47" fillId="2" borderId="8" xfId="1" applyFont="1" applyFill="1" applyBorder="1" applyAlignment="1">
      <alignment horizontal="center" vertical="center"/>
    </xf>
    <xf numFmtId="0" fontId="47" fillId="2" borderId="7" xfId="1" applyFont="1" applyFill="1" applyBorder="1" applyAlignment="1">
      <alignment horizontal="center" vertical="center" wrapText="1"/>
    </xf>
    <xf numFmtId="0" fontId="47" fillId="2" borderId="8" xfId="1" applyFont="1" applyFill="1" applyBorder="1" applyAlignment="1">
      <alignment horizontal="center" vertical="center" wrapText="1"/>
    </xf>
    <xf numFmtId="0" fontId="47" fillId="2" borderId="9" xfId="1" applyFont="1" applyFill="1" applyBorder="1" applyAlignment="1">
      <alignment horizontal="center" vertical="center" wrapText="1"/>
    </xf>
    <xf numFmtId="0" fontId="47" fillId="2" borderId="6" xfId="1" applyNumberFormat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 shrinkToFit="1"/>
    </xf>
    <xf numFmtId="0" fontId="8" fillId="2" borderId="9" xfId="1" applyFont="1" applyFill="1" applyBorder="1" applyAlignment="1">
      <alignment horizontal="center" vertical="center" wrapText="1" shrinkToFit="1"/>
    </xf>
    <xf numFmtId="0" fontId="8" fillId="2" borderId="5" xfId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wrapText="1" shrinkToFit="1"/>
    </xf>
    <xf numFmtId="0" fontId="8" fillId="2" borderId="5" xfId="1" applyFont="1" applyFill="1" applyBorder="1" applyAlignment="1">
      <alignment horizontal="center" vertical="center" wrapText="1" shrinkToFit="1"/>
    </xf>
    <xf numFmtId="0" fontId="8" fillId="2" borderId="7" xfId="1" applyNumberFormat="1" applyFont="1" applyFill="1" applyBorder="1" applyAlignment="1">
      <alignment horizontal="center" vertical="center" wrapText="1" shrinkToFit="1"/>
    </xf>
    <xf numFmtId="0" fontId="8" fillId="2" borderId="11" xfId="1" applyFont="1" applyFill="1" applyBorder="1" applyAlignment="1">
      <alignment horizontal="center" vertical="center" shrinkToFit="1"/>
    </xf>
    <xf numFmtId="0" fontId="8" fillId="2" borderId="12" xfId="1" applyFont="1" applyFill="1" applyBorder="1" applyAlignment="1">
      <alignment horizontal="center" vertical="center" shrinkToFit="1"/>
    </xf>
    <xf numFmtId="0" fontId="8" fillId="2" borderId="6" xfId="1" applyNumberFormat="1" applyFont="1" applyFill="1" applyBorder="1" applyAlignment="1">
      <alignment horizontal="center" vertical="center" wrapText="1" shrinkToFit="1"/>
    </xf>
    <xf numFmtId="0" fontId="8" fillId="2" borderId="6" xfId="1" applyFont="1" applyFill="1" applyBorder="1" applyAlignment="1">
      <alignment horizontal="center" vertical="center" wrapText="1" shrinkToFit="1"/>
    </xf>
    <xf numFmtId="177" fontId="14" fillId="0" borderId="55" xfId="1" applyNumberFormat="1" applyFont="1" applyFill="1" applyBorder="1" applyAlignment="1">
      <alignment horizontal="center" vertical="center" shrinkToFit="1"/>
    </xf>
    <xf numFmtId="178" fontId="14" fillId="0" borderId="57" xfId="1" applyNumberFormat="1" applyFont="1" applyFill="1" applyBorder="1" applyAlignment="1">
      <alignment horizontal="center" vertical="center" shrinkToFit="1"/>
    </xf>
    <xf numFmtId="178" fontId="14" fillId="0" borderId="117" xfId="1" applyNumberFormat="1" applyFont="1" applyFill="1" applyBorder="1" applyAlignment="1">
      <alignment horizontal="center" vertical="center" shrinkToFit="1"/>
    </xf>
    <xf numFmtId="177" fontId="18" fillId="0" borderId="118" xfId="1" applyNumberFormat="1" applyFont="1" applyFill="1" applyBorder="1" applyAlignment="1">
      <alignment horizontal="center" vertical="center" shrinkToFit="1"/>
    </xf>
    <xf numFmtId="178" fontId="18" fillId="0" borderId="117" xfId="1" applyNumberFormat="1" applyFont="1" applyFill="1" applyBorder="1" applyAlignment="1">
      <alignment horizontal="center" vertical="center" shrinkToFit="1"/>
    </xf>
    <xf numFmtId="177" fontId="14" fillId="6" borderId="61" xfId="1" applyNumberFormat="1" applyFont="1" applyFill="1" applyBorder="1" applyAlignment="1">
      <alignment horizontal="center" vertical="center" shrinkToFit="1"/>
    </xf>
    <xf numFmtId="178" fontId="14" fillId="6" borderId="63" xfId="1" applyNumberFormat="1" applyFont="1" applyFill="1" applyBorder="1" applyAlignment="1">
      <alignment horizontal="center" vertical="center" shrinkToFit="1"/>
    </xf>
    <xf numFmtId="177" fontId="18" fillId="6" borderId="118" xfId="1" applyNumberFormat="1" applyFont="1" applyFill="1" applyBorder="1" applyAlignment="1">
      <alignment horizontal="center" vertical="center" shrinkToFit="1"/>
    </xf>
    <xf numFmtId="178" fontId="18" fillId="6" borderId="117" xfId="1" applyNumberFormat="1" applyFont="1" applyFill="1" applyBorder="1" applyAlignment="1">
      <alignment horizontal="center" vertical="center" shrinkToFit="1"/>
    </xf>
    <xf numFmtId="177" fontId="18" fillId="6" borderId="79" xfId="1" applyNumberFormat="1" applyFont="1" applyFill="1" applyBorder="1" applyAlignment="1">
      <alignment horizontal="center" vertical="center" shrinkToFit="1"/>
    </xf>
    <xf numFmtId="178" fontId="18" fillId="6" borderId="90" xfId="1" applyNumberFormat="1" applyFont="1" applyFill="1" applyBorder="1" applyAlignment="1">
      <alignment horizontal="center" vertical="center" shrinkToFit="1"/>
    </xf>
    <xf numFmtId="179" fontId="14" fillId="0" borderId="55" xfId="1" applyNumberFormat="1" applyFont="1" applyFill="1" applyBorder="1" applyAlignment="1">
      <alignment horizontal="center" vertical="center" shrinkToFit="1"/>
    </xf>
    <xf numFmtId="179" fontId="18" fillId="0" borderId="118" xfId="1" applyNumberFormat="1" applyFont="1" applyFill="1" applyBorder="1" applyAlignment="1">
      <alignment horizontal="center" vertical="center" shrinkToFit="1"/>
    </xf>
    <xf numFmtId="179" fontId="18" fillId="6" borderId="118" xfId="1" applyNumberFormat="1" applyFont="1" applyFill="1" applyBorder="1" applyAlignment="1">
      <alignment horizontal="center" vertical="center" shrinkToFit="1"/>
    </xf>
    <xf numFmtId="179" fontId="14" fillId="0" borderId="58" xfId="1" applyNumberFormat="1" applyFont="1" applyFill="1" applyBorder="1" applyAlignment="1">
      <alignment horizontal="center" vertical="center" shrinkToFit="1"/>
    </xf>
    <xf numFmtId="178" fontId="14" fillId="0" borderId="56" xfId="1" applyNumberFormat="1" applyFont="1" applyFill="1" applyBorder="1" applyAlignment="1">
      <alignment horizontal="center" vertical="center" shrinkToFit="1"/>
    </xf>
    <xf numFmtId="179" fontId="18" fillId="6" borderId="89" xfId="1" applyNumberFormat="1" applyFont="1" applyFill="1" applyBorder="1" applyAlignment="1">
      <alignment horizontal="center" vertical="center" shrinkToFit="1"/>
    </xf>
    <xf numFmtId="179" fontId="44" fillId="0" borderId="61" xfId="1" applyNumberFormat="1" applyFont="1" applyFill="1" applyBorder="1" applyAlignment="1">
      <alignment horizontal="center" vertical="center" shrinkToFit="1"/>
    </xf>
    <xf numFmtId="178" fontId="44" fillId="0" borderId="62" xfId="1" applyNumberFormat="1" applyFont="1" applyFill="1" applyBorder="1" applyAlignment="1">
      <alignment horizontal="center" vertical="center" shrinkToFit="1"/>
    </xf>
    <xf numFmtId="179" fontId="44" fillId="0" borderId="79" xfId="1" applyNumberFormat="1" applyFont="1" applyFill="1" applyBorder="1" applyAlignment="1">
      <alignment horizontal="center" vertical="center" shrinkToFit="1"/>
    </xf>
    <xf numFmtId="178" fontId="44" fillId="0" borderId="80" xfId="1" applyNumberFormat="1" applyFont="1" applyFill="1" applyBorder="1" applyAlignment="1">
      <alignment horizontal="center" vertical="center" shrinkToFit="1"/>
    </xf>
    <xf numFmtId="179" fontId="44" fillId="6" borderId="61" xfId="1" applyNumberFormat="1" applyFont="1" applyFill="1" applyBorder="1" applyAlignment="1">
      <alignment horizontal="center" vertical="center" shrinkToFit="1"/>
    </xf>
    <xf numFmtId="178" fontId="44" fillId="6" borderId="62" xfId="1" applyNumberFormat="1" applyFont="1" applyFill="1" applyBorder="1" applyAlignment="1">
      <alignment horizontal="center" vertical="center" shrinkToFit="1"/>
    </xf>
    <xf numFmtId="179" fontId="44" fillId="6" borderId="79" xfId="1" applyNumberFormat="1" applyFont="1" applyFill="1" applyBorder="1" applyAlignment="1">
      <alignment horizontal="center" vertical="center" shrinkToFit="1"/>
    </xf>
    <xf numFmtId="178" fontId="44" fillId="6" borderId="80" xfId="1" applyNumberFormat="1" applyFont="1" applyFill="1" applyBorder="1" applyAlignment="1">
      <alignment horizontal="center" vertical="center" shrinkToFit="1"/>
    </xf>
    <xf numFmtId="179" fontId="44" fillId="0" borderId="65" xfId="1" applyNumberFormat="1" applyFont="1" applyFill="1" applyBorder="1" applyAlignment="1">
      <alignment horizontal="center" vertical="center" shrinkToFit="1"/>
    </xf>
    <xf numFmtId="178" fontId="44" fillId="0" borderId="66" xfId="1" applyNumberFormat="1" applyFont="1" applyFill="1" applyBorder="1" applyAlignment="1">
      <alignment horizontal="center" vertical="center" shrinkToFit="1"/>
    </xf>
  </cellXfs>
  <cellStyles count="14">
    <cellStyle name="Grey" xfId="4" xr:uid="{00000000-0005-0000-0000-000000000000}"/>
    <cellStyle name="Input [yellow]" xfId="5" xr:uid="{00000000-0005-0000-0000-000002000000}"/>
    <cellStyle name="Moeda [0]_PLDT" xfId="6" xr:uid="{00000000-0005-0000-0000-000003000000}"/>
    <cellStyle name="Moeda_PLDT" xfId="7" xr:uid="{00000000-0005-0000-0000-000004000000}"/>
    <cellStyle name="Normal - Style1" xfId="8" xr:uid="{00000000-0005-0000-0000-000006000000}"/>
    <cellStyle name="Normal 2" xfId="3" xr:uid="{00000000-0005-0000-0000-000007000000}"/>
    <cellStyle name="Percent [2]" xfId="9" xr:uid="{00000000-0005-0000-0000-000008000000}"/>
    <cellStyle name="Separador de milhares [0]_PLDT" xfId="10" xr:uid="{00000000-0005-0000-0000-000009000000}"/>
    <cellStyle name="Separador de milhares_PLDT" xfId="11" xr:uid="{00000000-0005-0000-0000-00000A000000}"/>
    <cellStyle name="ハイパーリンク" xfId="2" builtinId="8"/>
    <cellStyle name="標準" xfId="0" builtinId="0"/>
    <cellStyle name="標準 2" xfId="12" xr:uid="{00000000-0005-0000-0000-00000B000000}"/>
    <cellStyle name="標準 3" xfId="13" xr:uid="{00000000-0005-0000-0000-00000C000000}"/>
    <cellStyle name="標準_NOHHI SCHEDULE" xfId="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490537</xdr:colOff>
      <xdr:row>0</xdr:row>
      <xdr:rowOff>66222</xdr:rowOff>
    </xdr:from>
    <xdr:to>
      <xdr:col>12</xdr:col>
      <xdr:colOff>928687</xdr:colOff>
      <xdr:row>0</xdr:row>
      <xdr:rowOff>494393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DA32A513-25FC-44F3-A2A8-AFD7C7EA96C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0537" y="66222"/>
          <a:ext cx="438150" cy="428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103189</xdr:colOff>
      <xdr:row>0</xdr:row>
      <xdr:rowOff>93662</xdr:rowOff>
    </xdr:from>
    <xdr:to>
      <xdr:col>15</xdr:col>
      <xdr:colOff>546102</xdr:colOff>
      <xdr:row>0</xdr:row>
      <xdr:rowOff>512762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2189" y="93662"/>
          <a:ext cx="44291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774920</xdr:colOff>
      <xdr:row>0</xdr:row>
      <xdr:rowOff>65087</xdr:rowOff>
    </xdr:from>
    <xdr:to>
      <xdr:col>16</xdr:col>
      <xdr:colOff>1251170</xdr:colOff>
      <xdr:row>0</xdr:row>
      <xdr:rowOff>484187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420" y="65087"/>
          <a:ext cx="476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xport1@spllogistics.com" TargetMode="External"/><Relationship Id="rId1" Type="http://schemas.openxmlformats.org/officeDocument/2006/relationships/hyperlink" Target="mailto:kokusai.nagoya2@nohhi.co.jp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s.apssmg@andalan-pacific.com" TargetMode="External"/><Relationship Id="rId1" Type="http://schemas.openxmlformats.org/officeDocument/2006/relationships/hyperlink" Target="mailto:kokusai.nagoya2@nohhi.co.jp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nus.cs@andalan-pacific.com" TargetMode="External"/><Relationship Id="rId1" Type="http://schemas.openxmlformats.org/officeDocument/2006/relationships/hyperlink" Target="mailto:kokusai.nagoya2@nohhi.co.jp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O73"/>
  <sheetViews>
    <sheetView tabSelected="1" view="pageBreakPreview" zoomScale="80" zoomScaleNormal="70" zoomScaleSheetLayoutView="80" workbookViewId="0">
      <pane xSplit="10" ySplit="11" topLeftCell="K12" activePane="bottomRight" state="frozen"/>
      <selection pane="topRight" activeCell="K1" sqref="K1"/>
      <selection pane="bottomLeft" activeCell="A12" sqref="A12"/>
      <selection pane="bottomRight" activeCell="K12" sqref="K12"/>
    </sheetView>
    <sheetView workbookViewId="1">
      <selection sqref="A1:AH1"/>
    </sheetView>
  </sheetViews>
  <sheetFormatPr defaultColWidth="5.6328125" defaultRowHeight="15" customHeight="1" x14ac:dyDescent="0.35"/>
  <cols>
    <col min="1" max="1" width="24" style="300" customWidth="1"/>
    <col min="2" max="2" width="14.6328125" style="351" customWidth="1"/>
    <col min="3" max="7" width="7.08984375" style="300" customWidth="1"/>
    <col min="8" max="8" width="7.08984375" style="350" customWidth="1"/>
    <col min="9" max="9" width="7.08984375" style="349" customWidth="1"/>
    <col min="10" max="12" width="7.08984375" style="300" customWidth="1"/>
    <col min="13" max="13" width="24" style="300" customWidth="1"/>
    <col min="14" max="14" width="14.6328125" style="300" customWidth="1"/>
    <col min="15" max="18" width="7.08984375" style="300" customWidth="1"/>
    <col min="19" max="19" width="4.08984375" style="300" customWidth="1"/>
    <col min="20" max="21" width="7.08984375" style="300" customWidth="1"/>
    <col min="22" max="22" width="4.08984375" style="300" customWidth="1"/>
    <col min="23" max="24" width="6.90625" style="300" customWidth="1"/>
    <col min="25" max="25" width="4.08984375" style="300" customWidth="1"/>
    <col min="26" max="27" width="7" style="300" customWidth="1"/>
    <col min="28" max="28" width="4.08984375" style="300" customWidth="1"/>
    <col min="29" max="30" width="7.08984375" style="300" customWidth="1"/>
    <col min="31" max="31" width="4.08984375" style="300" customWidth="1"/>
    <col min="32" max="32" width="13.90625" style="300" customWidth="1"/>
    <col min="33" max="33" width="10.6328125" style="300" customWidth="1"/>
    <col min="34" max="34" width="12" style="300" customWidth="1"/>
    <col min="35" max="256" width="5.6328125" style="119"/>
    <col min="257" max="257" width="20.6328125" style="119" customWidth="1"/>
    <col min="258" max="258" width="10.36328125" style="119" customWidth="1"/>
    <col min="259" max="268" width="6.08984375" style="119" customWidth="1"/>
    <col min="269" max="269" width="21.7265625" style="119" bestFit="1" customWidth="1"/>
    <col min="270" max="270" width="10.90625" style="119" customWidth="1"/>
    <col min="271" max="288" width="6.08984375" style="119" customWidth="1"/>
    <col min="289" max="289" width="23.453125" style="119" customWidth="1"/>
    <col min="290" max="290" width="9.26953125" style="119" bestFit="1" customWidth="1"/>
    <col min="291" max="512" width="5.6328125" style="119"/>
    <col min="513" max="513" width="20.6328125" style="119" customWidth="1"/>
    <col min="514" max="514" width="10.36328125" style="119" customWidth="1"/>
    <col min="515" max="524" width="6.08984375" style="119" customWidth="1"/>
    <col min="525" max="525" width="21.7265625" style="119" bestFit="1" customWidth="1"/>
    <col min="526" max="526" width="10.90625" style="119" customWidth="1"/>
    <col min="527" max="544" width="6.08984375" style="119" customWidth="1"/>
    <col min="545" max="545" width="23.453125" style="119" customWidth="1"/>
    <col min="546" max="546" width="9.26953125" style="119" bestFit="1" customWidth="1"/>
    <col min="547" max="768" width="5.6328125" style="119"/>
    <col min="769" max="769" width="20.6328125" style="119" customWidth="1"/>
    <col min="770" max="770" width="10.36328125" style="119" customWidth="1"/>
    <col min="771" max="780" width="6.08984375" style="119" customWidth="1"/>
    <col min="781" max="781" width="21.7265625" style="119" bestFit="1" customWidth="1"/>
    <col min="782" max="782" width="10.90625" style="119" customWidth="1"/>
    <col min="783" max="800" width="6.08984375" style="119" customWidth="1"/>
    <col min="801" max="801" width="23.453125" style="119" customWidth="1"/>
    <col min="802" max="802" width="9.26953125" style="119" bestFit="1" customWidth="1"/>
    <col min="803" max="1024" width="5.6328125" style="119"/>
    <col min="1025" max="1025" width="20.6328125" style="119" customWidth="1"/>
    <col min="1026" max="1026" width="10.36328125" style="119" customWidth="1"/>
    <col min="1027" max="1036" width="6.08984375" style="119" customWidth="1"/>
    <col min="1037" max="1037" width="21.7265625" style="119" bestFit="1" customWidth="1"/>
    <col min="1038" max="1038" width="10.90625" style="119" customWidth="1"/>
    <col min="1039" max="1056" width="6.08984375" style="119" customWidth="1"/>
    <col min="1057" max="1057" width="23.453125" style="119" customWidth="1"/>
    <col min="1058" max="1058" width="9.26953125" style="119" bestFit="1" customWidth="1"/>
    <col min="1059" max="1280" width="5.6328125" style="119"/>
    <col min="1281" max="1281" width="20.6328125" style="119" customWidth="1"/>
    <col min="1282" max="1282" width="10.36328125" style="119" customWidth="1"/>
    <col min="1283" max="1292" width="6.08984375" style="119" customWidth="1"/>
    <col min="1293" max="1293" width="21.7265625" style="119" bestFit="1" customWidth="1"/>
    <col min="1294" max="1294" width="10.90625" style="119" customWidth="1"/>
    <col min="1295" max="1312" width="6.08984375" style="119" customWidth="1"/>
    <col min="1313" max="1313" width="23.453125" style="119" customWidth="1"/>
    <col min="1314" max="1314" width="9.26953125" style="119" bestFit="1" customWidth="1"/>
    <col min="1315" max="1536" width="5.6328125" style="119"/>
    <col min="1537" max="1537" width="20.6328125" style="119" customWidth="1"/>
    <col min="1538" max="1538" width="10.36328125" style="119" customWidth="1"/>
    <col min="1539" max="1548" width="6.08984375" style="119" customWidth="1"/>
    <col min="1549" max="1549" width="21.7265625" style="119" bestFit="1" customWidth="1"/>
    <col min="1550" max="1550" width="10.90625" style="119" customWidth="1"/>
    <col min="1551" max="1568" width="6.08984375" style="119" customWidth="1"/>
    <col min="1569" max="1569" width="23.453125" style="119" customWidth="1"/>
    <col min="1570" max="1570" width="9.26953125" style="119" bestFit="1" customWidth="1"/>
    <col min="1571" max="1792" width="5.6328125" style="119"/>
    <col min="1793" max="1793" width="20.6328125" style="119" customWidth="1"/>
    <col min="1794" max="1794" width="10.36328125" style="119" customWidth="1"/>
    <col min="1795" max="1804" width="6.08984375" style="119" customWidth="1"/>
    <col min="1805" max="1805" width="21.7265625" style="119" bestFit="1" customWidth="1"/>
    <col min="1806" max="1806" width="10.90625" style="119" customWidth="1"/>
    <col min="1807" max="1824" width="6.08984375" style="119" customWidth="1"/>
    <col min="1825" max="1825" width="23.453125" style="119" customWidth="1"/>
    <col min="1826" max="1826" width="9.26953125" style="119" bestFit="1" customWidth="1"/>
    <col min="1827" max="2048" width="5.6328125" style="119"/>
    <col min="2049" max="2049" width="20.6328125" style="119" customWidth="1"/>
    <col min="2050" max="2050" width="10.36328125" style="119" customWidth="1"/>
    <col min="2051" max="2060" width="6.08984375" style="119" customWidth="1"/>
    <col min="2061" max="2061" width="21.7265625" style="119" bestFit="1" customWidth="1"/>
    <col min="2062" max="2062" width="10.90625" style="119" customWidth="1"/>
    <col min="2063" max="2080" width="6.08984375" style="119" customWidth="1"/>
    <col min="2081" max="2081" width="23.453125" style="119" customWidth="1"/>
    <col min="2082" max="2082" width="9.26953125" style="119" bestFit="1" customWidth="1"/>
    <col min="2083" max="2304" width="5.6328125" style="119"/>
    <col min="2305" max="2305" width="20.6328125" style="119" customWidth="1"/>
    <col min="2306" max="2306" width="10.36328125" style="119" customWidth="1"/>
    <col min="2307" max="2316" width="6.08984375" style="119" customWidth="1"/>
    <col min="2317" max="2317" width="21.7265625" style="119" bestFit="1" customWidth="1"/>
    <col min="2318" max="2318" width="10.90625" style="119" customWidth="1"/>
    <col min="2319" max="2336" width="6.08984375" style="119" customWidth="1"/>
    <col min="2337" max="2337" width="23.453125" style="119" customWidth="1"/>
    <col min="2338" max="2338" width="9.26953125" style="119" bestFit="1" customWidth="1"/>
    <col min="2339" max="2560" width="5.6328125" style="119"/>
    <col min="2561" max="2561" width="20.6328125" style="119" customWidth="1"/>
    <col min="2562" max="2562" width="10.36328125" style="119" customWidth="1"/>
    <col min="2563" max="2572" width="6.08984375" style="119" customWidth="1"/>
    <col min="2573" max="2573" width="21.7265625" style="119" bestFit="1" customWidth="1"/>
    <col min="2574" max="2574" width="10.90625" style="119" customWidth="1"/>
    <col min="2575" max="2592" width="6.08984375" style="119" customWidth="1"/>
    <col min="2593" max="2593" width="23.453125" style="119" customWidth="1"/>
    <col min="2594" max="2594" width="9.26953125" style="119" bestFit="1" customWidth="1"/>
    <col min="2595" max="2816" width="5.6328125" style="119"/>
    <col min="2817" max="2817" width="20.6328125" style="119" customWidth="1"/>
    <col min="2818" max="2818" width="10.36328125" style="119" customWidth="1"/>
    <col min="2819" max="2828" width="6.08984375" style="119" customWidth="1"/>
    <col min="2829" max="2829" width="21.7265625" style="119" bestFit="1" customWidth="1"/>
    <col min="2830" max="2830" width="10.90625" style="119" customWidth="1"/>
    <col min="2831" max="2848" width="6.08984375" style="119" customWidth="1"/>
    <col min="2849" max="2849" width="23.453125" style="119" customWidth="1"/>
    <col min="2850" max="2850" width="9.26953125" style="119" bestFit="1" customWidth="1"/>
    <col min="2851" max="3072" width="5.6328125" style="119"/>
    <col min="3073" max="3073" width="20.6328125" style="119" customWidth="1"/>
    <col min="3074" max="3074" width="10.36328125" style="119" customWidth="1"/>
    <col min="3075" max="3084" width="6.08984375" style="119" customWidth="1"/>
    <col min="3085" max="3085" width="21.7265625" style="119" bestFit="1" customWidth="1"/>
    <col min="3086" max="3086" width="10.90625" style="119" customWidth="1"/>
    <col min="3087" max="3104" width="6.08984375" style="119" customWidth="1"/>
    <col min="3105" max="3105" width="23.453125" style="119" customWidth="1"/>
    <col min="3106" max="3106" width="9.26953125" style="119" bestFit="1" customWidth="1"/>
    <col min="3107" max="3328" width="5.6328125" style="119"/>
    <col min="3329" max="3329" width="20.6328125" style="119" customWidth="1"/>
    <col min="3330" max="3330" width="10.36328125" style="119" customWidth="1"/>
    <col min="3331" max="3340" width="6.08984375" style="119" customWidth="1"/>
    <col min="3341" max="3341" width="21.7265625" style="119" bestFit="1" customWidth="1"/>
    <col min="3342" max="3342" width="10.90625" style="119" customWidth="1"/>
    <col min="3343" max="3360" width="6.08984375" style="119" customWidth="1"/>
    <col min="3361" max="3361" width="23.453125" style="119" customWidth="1"/>
    <col min="3362" max="3362" width="9.26953125" style="119" bestFit="1" customWidth="1"/>
    <col min="3363" max="3584" width="5.6328125" style="119"/>
    <col min="3585" max="3585" width="20.6328125" style="119" customWidth="1"/>
    <col min="3586" max="3586" width="10.36328125" style="119" customWidth="1"/>
    <col min="3587" max="3596" width="6.08984375" style="119" customWidth="1"/>
    <col min="3597" max="3597" width="21.7265625" style="119" bestFit="1" customWidth="1"/>
    <col min="3598" max="3598" width="10.90625" style="119" customWidth="1"/>
    <col min="3599" max="3616" width="6.08984375" style="119" customWidth="1"/>
    <col min="3617" max="3617" width="23.453125" style="119" customWidth="1"/>
    <col min="3618" max="3618" width="9.26953125" style="119" bestFit="1" customWidth="1"/>
    <col min="3619" max="3840" width="5.6328125" style="119"/>
    <col min="3841" max="3841" width="20.6328125" style="119" customWidth="1"/>
    <col min="3842" max="3842" width="10.36328125" style="119" customWidth="1"/>
    <col min="3843" max="3852" width="6.08984375" style="119" customWidth="1"/>
    <col min="3853" max="3853" width="21.7265625" style="119" bestFit="1" customWidth="1"/>
    <col min="3854" max="3854" width="10.90625" style="119" customWidth="1"/>
    <col min="3855" max="3872" width="6.08984375" style="119" customWidth="1"/>
    <col min="3873" max="3873" width="23.453125" style="119" customWidth="1"/>
    <col min="3874" max="3874" width="9.26953125" style="119" bestFit="1" customWidth="1"/>
    <col min="3875" max="4096" width="5.6328125" style="119"/>
    <col min="4097" max="4097" width="20.6328125" style="119" customWidth="1"/>
    <col min="4098" max="4098" width="10.36328125" style="119" customWidth="1"/>
    <col min="4099" max="4108" width="6.08984375" style="119" customWidth="1"/>
    <col min="4109" max="4109" width="21.7265625" style="119" bestFit="1" customWidth="1"/>
    <col min="4110" max="4110" width="10.90625" style="119" customWidth="1"/>
    <col min="4111" max="4128" width="6.08984375" style="119" customWidth="1"/>
    <col min="4129" max="4129" width="23.453125" style="119" customWidth="1"/>
    <col min="4130" max="4130" width="9.26953125" style="119" bestFit="1" customWidth="1"/>
    <col min="4131" max="4352" width="5.6328125" style="119"/>
    <col min="4353" max="4353" width="20.6328125" style="119" customWidth="1"/>
    <col min="4354" max="4354" width="10.36328125" style="119" customWidth="1"/>
    <col min="4355" max="4364" width="6.08984375" style="119" customWidth="1"/>
    <col min="4365" max="4365" width="21.7265625" style="119" bestFit="1" customWidth="1"/>
    <col min="4366" max="4366" width="10.90625" style="119" customWidth="1"/>
    <col min="4367" max="4384" width="6.08984375" style="119" customWidth="1"/>
    <col min="4385" max="4385" width="23.453125" style="119" customWidth="1"/>
    <col min="4386" max="4386" width="9.26953125" style="119" bestFit="1" customWidth="1"/>
    <col min="4387" max="4608" width="5.6328125" style="119"/>
    <col min="4609" max="4609" width="20.6328125" style="119" customWidth="1"/>
    <col min="4610" max="4610" width="10.36328125" style="119" customWidth="1"/>
    <col min="4611" max="4620" width="6.08984375" style="119" customWidth="1"/>
    <col min="4621" max="4621" width="21.7265625" style="119" bestFit="1" customWidth="1"/>
    <col min="4622" max="4622" width="10.90625" style="119" customWidth="1"/>
    <col min="4623" max="4640" width="6.08984375" style="119" customWidth="1"/>
    <col min="4641" max="4641" width="23.453125" style="119" customWidth="1"/>
    <col min="4642" max="4642" width="9.26953125" style="119" bestFit="1" customWidth="1"/>
    <col min="4643" max="4864" width="5.6328125" style="119"/>
    <col min="4865" max="4865" width="20.6328125" style="119" customWidth="1"/>
    <col min="4866" max="4866" width="10.36328125" style="119" customWidth="1"/>
    <col min="4867" max="4876" width="6.08984375" style="119" customWidth="1"/>
    <col min="4877" max="4877" width="21.7265625" style="119" bestFit="1" customWidth="1"/>
    <col min="4878" max="4878" width="10.90625" style="119" customWidth="1"/>
    <col min="4879" max="4896" width="6.08984375" style="119" customWidth="1"/>
    <col min="4897" max="4897" width="23.453125" style="119" customWidth="1"/>
    <col min="4898" max="4898" width="9.26953125" style="119" bestFit="1" customWidth="1"/>
    <col min="4899" max="5120" width="5.6328125" style="119"/>
    <col min="5121" max="5121" width="20.6328125" style="119" customWidth="1"/>
    <col min="5122" max="5122" width="10.36328125" style="119" customWidth="1"/>
    <col min="5123" max="5132" width="6.08984375" style="119" customWidth="1"/>
    <col min="5133" max="5133" width="21.7265625" style="119" bestFit="1" customWidth="1"/>
    <col min="5134" max="5134" width="10.90625" style="119" customWidth="1"/>
    <col min="5135" max="5152" width="6.08984375" style="119" customWidth="1"/>
    <col min="5153" max="5153" width="23.453125" style="119" customWidth="1"/>
    <col min="5154" max="5154" width="9.26953125" style="119" bestFit="1" customWidth="1"/>
    <col min="5155" max="5376" width="5.6328125" style="119"/>
    <col min="5377" max="5377" width="20.6328125" style="119" customWidth="1"/>
    <col min="5378" max="5378" width="10.36328125" style="119" customWidth="1"/>
    <col min="5379" max="5388" width="6.08984375" style="119" customWidth="1"/>
    <col min="5389" max="5389" width="21.7265625" style="119" bestFit="1" customWidth="1"/>
    <col min="5390" max="5390" width="10.90625" style="119" customWidth="1"/>
    <col min="5391" max="5408" width="6.08984375" style="119" customWidth="1"/>
    <col min="5409" max="5409" width="23.453125" style="119" customWidth="1"/>
    <col min="5410" max="5410" width="9.26953125" style="119" bestFit="1" customWidth="1"/>
    <col min="5411" max="5632" width="5.6328125" style="119"/>
    <col min="5633" max="5633" width="20.6328125" style="119" customWidth="1"/>
    <col min="5634" max="5634" width="10.36328125" style="119" customWidth="1"/>
    <col min="5635" max="5644" width="6.08984375" style="119" customWidth="1"/>
    <col min="5645" max="5645" width="21.7265625" style="119" bestFit="1" customWidth="1"/>
    <col min="5646" max="5646" width="10.90625" style="119" customWidth="1"/>
    <col min="5647" max="5664" width="6.08984375" style="119" customWidth="1"/>
    <col min="5665" max="5665" width="23.453125" style="119" customWidth="1"/>
    <col min="5666" max="5666" width="9.26953125" style="119" bestFit="1" customWidth="1"/>
    <col min="5667" max="5888" width="5.6328125" style="119"/>
    <col min="5889" max="5889" width="20.6328125" style="119" customWidth="1"/>
    <col min="5890" max="5890" width="10.36328125" style="119" customWidth="1"/>
    <col min="5891" max="5900" width="6.08984375" style="119" customWidth="1"/>
    <col min="5901" max="5901" width="21.7265625" style="119" bestFit="1" customWidth="1"/>
    <col min="5902" max="5902" width="10.90625" style="119" customWidth="1"/>
    <col min="5903" max="5920" width="6.08984375" style="119" customWidth="1"/>
    <col min="5921" max="5921" width="23.453125" style="119" customWidth="1"/>
    <col min="5922" max="5922" width="9.26953125" style="119" bestFit="1" customWidth="1"/>
    <col min="5923" max="6144" width="5.6328125" style="119"/>
    <col min="6145" max="6145" width="20.6328125" style="119" customWidth="1"/>
    <col min="6146" max="6146" width="10.36328125" style="119" customWidth="1"/>
    <col min="6147" max="6156" width="6.08984375" style="119" customWidth="1"/>
    <col min="6157" max="6157" width="21.7265625" style="119" bestFit="1" customWidth="1"/>
    <col min="6158" max="6158" width="10.90625" style="119" customWidth="1"/>
    <col min="6159" max="6176" width="6.08984375" style="119" customWidth="1"/>
    <col min="6177" max="6177" width="23.453125" style="119" customWidth="1"/>
    <col min="6178" max="6178" width="9.26953125" style="119" bestFit="1" customWidth="1"/>
    <col min="6179" max="6400" width="5.6328125" style="119"/>
    <col min="6401" max="6401" width="20.6328125" style="119" customWidth="1"/>
    <col min="6402" max="6402" width="10.36328125" style="119" customWidth="1"/>
    <col min="6403" max="6412" width="6.08984375" style="119" customWidth="1"/>
    <col min="6413" max="6413" width="21.7265625" style="119" bestFit="1" customWidth="1"/>
    <col min="6414" max="6414" width="10.90625" style="119" customWidth="1"/>
    <col min="6415" max="6432" width="6.08984375" style="119" customWidth="1"/>
    <col min="6433" max="6433" width="23.453125" style="119" customWidth="1"/>
    <col min="6434" max="6434" width="9.26953125" style="119" bestFit="1" customWidth="1"/>
    <col min="6435" max="6656" width="5.6328125" style="119"/>
    <col min="6657" max="6657" width="20.6328125" style="119" customWidth="1"/>
    <col min="6658" max="6658" width="10.36328125" style="119" customWidth="1"/>
    <col min="6659" max="6668" width="6.08984375" style="119" customWidth="1"/>
    <col min="6669" max="6669" width="21.7265625" style="119" bestFit="1" customWidth="1"/>
    <col min="6670" max="6670" width="10.90625" style="119" customWidth="1"/>
    <col min="6671" max="6688" width="6.08984375" style="119" customWidth="1"/>
    <col min="6689" max="6689" width="23.453125" style="119" customWidth="1"/>
    <col min="6690" max="6690" width="9.26953125" style="119" bestFit="1" customWidth="1"/>
    <col min="6691" max="6912" width="5.6328125" style="119"/>
    <col min="6913" max="6913" width="20.6328125" style="119" customWidth="1"/>
    <col min="6914" max="6914" width="10.36328125" style="119" customWidth="1"/>
    <col min="6915" max="6924" width="6.08984375" style="119" customWidth="1"/>
    <col min="6925" max="6925" width="21.7265625" style="119" bestFit="1" customWidth="1"/>
    <col min="6926" max="6926" width="10.90625" style="119" customWidth="1"/>
    <col min="6927" max="6944" width="6.08984375" style="119" customWidth="1"/>
    <col min="6945" max="6945" width="23.453125" style="119" customWidth="1"/>
    <col min="6946" max="6946" width="9.26953125" style="119" bestFit="1" customWidth="1"/>
    <col min="6947" max="7168" width="5.6328125" style="119"/>
    <col min="7169" max="7169" width="20.6328125" style="119" customWidth="1"/>
    <col min="7170" max="7170" width="10.36328125" style="119" customWidth="1"/>
    <col min="7171" max="7180" width="6.08984375" style="119" customWidth="1"/>
    <col min="7181" max="7181" width="21.7265625" style="119" bestFit="1" customWidth="1"/>
    <col min="7182" max="7182" width="10.90625" style="119" customWidth="1"/>
    <col min="7183" max="7200" width="6.08984375" style="119" customWidth="1"/>
    <col min="7201" max="7201" width="23.453125" style="119" customWidth="1"/>
    <col min="7202" max="7202" width="9.26953125" style="119" bestFit="1" customWidth="1"/>
    <col min="7203" max="7424" width="5.6328125" style="119"/>
    <col min="7425" max="7425" width="20.6328125" style="119" customWidth="1"/>
    <col min="7426" max="7426" width="10.36328125" style="119" customWidth="1"/>
    <col min="7427" max="7436" width="6.08984375" style="119" customWidth="1"/>
    <col min="7437" max="7437" width="21.7265625" style="119" bestFit="1" customWidth="1"/>
    <col min="7438" max="7438" width="10.90625" style="119" customWidth="1"/>
    <col min="7439" max="7456" width="6.08984375" style="119" customWidth="1"/>
    <col min="7457" max="7457" width="23.453125" style="119" customWidth="1"/>
    <col min="7458" max="7458" width="9.26953125" style="119" bestFit="1" customWidth="1"/>
    <col min="7459" max="7680" width="5.6328125" style="119"/>
    <col min="7681" max="7681" width="20.6328125" style="119" customWidth="1"/>
    <col min="7682" max="7682" width="10.36328125" style="119" customWidth="1"/>
    <col min="7683" max="7692" width="6.08984375" style="119" customWidth="1"/>
    <col min="7693" max="7693" width="21.7265625" style="119" bestFit="1" customWidth="1"/>
    <col min="7694" max="7694" width="10.90625" style="119" customWidth="1"/>
    <col min="7695" max="7712" width="6.08984375" style="119" customWidth="1"/>
    <col min="7713" max="7713" width="23.453125" style="119" customWidth="1"/>
    <col min="7714" max="7714" width="9.26953125" style="119" bestFit="1" customWidth="1"/>
    <col min="7715" max="7936" width="5.6328125" style="119"/>
    <col min="7937" max="7937" width="20.6328125" style="119" customWidth="1"/>
    <col min="7938" max="7938" width="10.36328125" style="119" customWidth="1"/>
    <col min="7939" max="7948" width="6.08984375" style="119" customWidth="1"/>
    <col min="7949" max="7949" width="21.7265625" style="119" bestFit="1" customWidth="1"/>
    <col min="7950" max="7950" width="10.90625" style="119" customWidth="1"/>
    <col min="7951" max="7968" width="6.08984375" style="119" customWidth="1"/>
    <col min="7969" max="7969" width="23.453125" style="119" customWidth="1"/>
    <col min="7970" max="7970" width="9.26953125" style="119" bestFit="1" customWidth="1"/>
    <col min="7971" max="8192" width="5.6328125" style="119"/>
    <col min="8193" max="8193" width="20.6328125" style="119" customWidth="1"/>
    <col min="8194" max="8194" width="10.36328125" style="119" customWidth="1"/>
    <col min="8195" max="8204" width="6.08984375" style="119" customWidth="1"/>
    <col min="8205" max="8205" width="21.7265625" style="119" bestFit="1" customWidth="1"/>
    <col min="8206" max="8206" width="10.90625" style="119" customWidth="1"/>
    <col min="8207" max="8224" width="6.08984375" style="119" customWidth="1"/>
    <col min="8225" max="8225" width="23.453125" style="119" customWidth="1"/>
    <col min="8226" max="8226" width="9.26953125" style="119" bestFit="1" customWidth="1"/>
    <col min="8227" max="8448" width="5.6328125" style="119"/>
    <col min="8449" max="8449" width="20.6328125" style="119" customWidth="1"/>
    <col min="8450" max="8450" width="10.36328125" style="119" customWidth="1"/>
    <col min="8451" max="8460" width="6.08984375" style="119" customWidth="1"/>
    <col min="8461" max="8461" width="21.7265625" style="119" bestFit="1" customWidth="1"/>
    <col min="8462" max="8462" width="10.90625" style="119" customWidth="1"/>
    <col min="8463" max="8480" width="6.08984375" style="119" customWidth="1"/>
    <col min="8481" max="8481" width="23.453125" style="119" customWidth="1"/>
    <col min="8482" max="8482" width="9.26953125" style="119" bestFit="1" customWidth="1"/>
    <col min="8483" max="8704" width="5.6328125" style="119"/>
    <col min="8705" max="8705" width="20.6328125" style="119" customWidth="1"/>
    <col min="8706" max="8706" width="10.36328125" style="119" customWidth="1"/>
    <col min="8707" max="8716" width="6.08984375" style="119" customWidth="1"/>
    <col min="8717" max="8717" width="21.7265625" style="119" bestFit="1" customWidth="1"/>
    <col min="8718" max="8718" width="10.90625" style="119" customWidth="1"/>
    <col min="8719" max="8736" width="6.08984375" style="119" customWidth="1"/>
    <col min="8737" max="8737" width="23.453125" style="119" customWidth="1"/>
    <col min="8738" max="8738" width="9.26953125" style="119" bestFit="1" customWidth="1"/>
    <col min="8739" max="8960" width="5.6328125" style="119"/>
    <col min="8961" max="8961" width="20.6328125" style="119" customWidth="1"/>
    <col min="8962" max="8962" width="10.36328125" style="119" customWidth="1"/>
    <col min="8963" max="8972" width="6.08984375" style="119" customWidth="1"/>
    <col min="8973" max="8973" width="21.7265625" style="119" bestFit="1" customWidth="1"/>
    <col min="8974" max="8974" width="10.90625" style="119" customWidth="1"/>
    <col min="8975" max="8992" width="6.08984375" style="119" customWidth="1"/>
    <col min="8993" max="8993" width="23.453125" style="119" customWidth="1"/>
    <col min="8994" max="8994" width="9.26953125" style="119" bestFit="1" customWidth="1"/>
    <col min="8995" max="9216" width="5.6328125" style="119"/>
    <col min="9217" max="9217" width="20.6328125" style="119" customWidth="1"/>
    <col min="9218" max="9218" width="10.36328125" style="119" customWidth="1"/>
    <col min="9219" max="9228" width="6.08984375" style="119" customWidth="1"/>
    <col min="9229" max="9229" width="21.7265625" style="119" bestFit="1" customWidth="1"/>
    <col min="9230" max="9230" width="10.90625" style="119" customWidth="1"/>
    <col min="9231" max="9248" width="6.08984375" style="119" customWidth="1"/>
    <col min="9249" max="9249" width="23.453125" style="119" customWidth="1"/>
    <col min="9250" max="9250" width="9.26953125" style="119" bestFit="1" customWidth="1"/>
    <col min="9251" max="9472" width="5.6328125" style="119"/>
    <col min="9473" max="9473" width="20.6328125" style="119" customWidth="1"/>
    <col min="9474" max="9474" width="10.36328125" style="119" customWidth="1"/>
    <col min="9475" max="9484" width="6.08984375" style="119" customWidth="1"/>
    <col min="9485" max="9485" width="21.7265625" style="119" bestFit="1" customWidth="1"/>
    <col min="9486" max="9486" width="10.90625" style="119" customWidth="1"/>
    <col min="9487" max="9504" width="6.08984375" style="119" customWidth="1"/>
    <col min="9505" max="9505" width="23.453125" style="119" customWidth="1"/>
    <col min="9506" max="9506" width="9.26953125" style="119" bestFit="1" customWidth="1"/>
    <col min="9507" max="9728" width="5.6328125" style="119"/>
    <col min="9729" max="9729" width="20.6328125" style="119" customWidth="1"/>
    <col min="9730" max="9730" width="10.36328125" style="119" customWidth="1"/>
    <col min="9731" max="9740" width="6.08984375" style="119" customWidth="1"/>
    <col min="9741" max="9741" width="21.7265625" style="119" bestFit="1" customWidth="1"/>
    <col min="9742" max="9742" width="10.90625" style="119" customWidth="1"/>
    <col min="9743" max="9760" width="6.08984375" style="119" customWidth="1"/>
    <col min="9761" max="9761" width="23.453125" style="119" customWidth="1"/>
    <col min="9762" max="9762" width="9.26953125" style="119" bestFit="1" customWidth="1"/>
    <col min="9763" max="9984" width="5.6328125" style="119"/>
    <col min="9985" max="9985" width="20.6328125" style="119" customWidth="1"/>
    <col min="9986" max="9986" width="10.36328125" style="119" customWidth="1"/>
    <col min="9987" max="9996" width="6.08984375" style="119" customWidth="1"/>
    <col min="9997" max="9997" width="21.7265625" style="119" bestFit="1" customWidth="1"/>
    <col min="9998" max="9998" width="10.90625" style="119" customWidth="1"/>
    <col min="9999" max="10016" width="6.08984375" style="119" customWidth="1"/>
    <col min="10017" max="10017" width="23.453125" style="119" customWidth="1"/>
    <col min="10018" max="10018" width="9.26953125" style="119" bestFit="1" customWidth="1"/>
    <col min="10019" max="10240" width="5.6328125" style="119"/>
    <col min="10241" max="10241" width="20.6328125" style="119" customWidth="1"/>
    <col min="10242" max="10242" width="10.36328125" style="119" customWidth="1"/>
    <col min="10243" max="10252" width="6.08984375" style="119" customWidth="1"/>
    <col min="10253" max="10253" width="21.7265625" style="119" bestFit="1" customWidth="1"/>
    <col min="10254" max="10254" width="10.90625" style="119" customWidth="1"/>
    <col min="10255" max="10272" width="6.08984375" style="119" customWidth="1"/>
    <col min="10273" max="10273" width="23.453125" style="119" customWidth="1"/>
    <col min="10274" max="10274" width="9.26953125" style="119" bestFit="1" customWidth="1"/>
    <col min="10275" max="10496" width="5.6328125" style="119"/>
    <col min="10497" max="10497" width="20.6328125" style="119" customWidth="1"/>
    <col min="10498" max="10498" width="10.36328125" style="119" customWidth="1"/>
    <col min="10499" max="10508" width="6.08984375" style="119" customWidth="1"/>
    <col min="10509" max="10509" width="21.7265625" style="119" bestFit="1" customWidth="1"/>
    <col min="10510" max="10510" width="10.90625" style="119" customWidth="1"/>
    <col min="10511" max="10528" width="6.08984375" style="119" customWidth="1"/>
    <col min="10529" max="10529" width="23.453125" style="119" customWidth="1"/>
    <col min="10530" max="10530" width="9.26953125" style="119" bestFit="1" customWidth="1"/>
    <col min="10531" max="10752" width="5.6328125" style="119"/>
    <col min="10753" max="10753" width="20.6328125" style="119" customWidth="1"/>
    <col min="10754" max="10754" width="10.36328125" style="119" customWidth="1"/>
    <col min="10755" max="10764" width="6.08984375" style="119" customWidth="1"/>
    <col min="10765" max="10765" width="21.7265625" style="119" bestFit="1" customWidth="1"/>
    <col min="10766" max="10766" width="10.90625" style="119" customWidth="1"/>
    <col min="10767" max="10784" width="6.08984375" style="119" customWidth="1"/>
    <col min="10785" max="10785" width="23.453125" style="119" customWidth="1"/>
    <col min="10786" max="10786" width="9.26953125" style="119" bestFit="1" customWidth="1"/>
    <col min="10787" max="11008" width="5.6328125" style="119"/>
    <col min="11009" max="11009" width="20.6328125" style="119" customWidth="1"/>
    <col min="11010" max="11010" width="10.36328125" style="119" customWidth="1"/>
    <col min="11011" max="11020" width="6.08984375" style="119" customWidth="1"/>
    <col min="11021" max="11021" width="21.7265625" style="119" bestFit="1" customWidth="1"/>
    <col min="11022" max="11022" width="10.90625" style="119" customWidth="1"/>
    <col min="11023" max="11040" width="6.08984375" style="119" customWidth="1"/>
    <col min="11041" max="11041" width="23.453125" style="119" customWidth="1"/>
    <col min="11042" max="11042" width="9.26953125" style="119" bestFit="1" customWidth="1"/>
    <col min="11043" max="11264" width="5.6328125" style="119"/>
    <col min="11265" max="11265" width="20.6328125" style="119" customWidth="1"/>
    <col min="11266" max="11266" width="10.36328125" style="119" customWidth="1"/>
    <col min="11267" max="11276" width="6.08984375" style="119" customWidth="1"/>
    <col min="11277" max="11277" width="21.7265625" style="119" bestFit="1" customWidth="1"/>
    <col min="11278" max="11278" width="10.90625" style="119" customWidth="1"/>
    <col min="11279" max="11296" width="6.08984375" style="119" customWidth="1"/>
    <col min="11297" max="11297" width="23.453125" style="119" customWidth="1"/>
    <col min="11298" max="11298" width="9.26953125" style="119" bestFit="1" customWidth="1"/>
    <col min="11299" max="11520" width="5.6328125" style="119"/>
    <col min="11521" max="11521" width="20.6328125" style="119" customWidth="1"/>
    <col min="11522" max="11522" width="10.36328125" style="119" customWidth="1"/>
    <col min="11523" max="11532" width="6.08984375" style="119" customWidth="1"/>
    <col min="11533" max="11533" width="21.7265625" style="119" bestFit="1" customWidth="1"/>
    <col min="11534" max="11534" width="10.90625" style="119" customWidth="1"/>
    <col min="11535" max="11552" width="6.08984375" style="119" customWidth="1"/>
    <col min="11553" max="11553" width="23.453125" style="119" customWidth="1"/>
    <col min="11554" max="11554" width="9.26953125" style="119" bestFit="1" customWidth="1"/>
    <col min="11555" max="11776" width="5.6328125" style="119"/>
    <col min="11777" max="11777" width="20.6328125" style="119" customWidth="1"/>
    <col min="11778" max="11778" width="10.36328125" style="119" customWidth="1"/>
    <col min="11779" max="11788" width="6.08984375" style="119" customWidth="1"/>
    <col min="11789" max="11789" width="21.7265625" style="119" bestFit="1" customWidth="1"/>
    <col min="11790" max="11790" width="10.90625" style="119" customWidth="1"/>
    <col min="11791" max="11808" width="6.08984375" style="119" customWidth="1"/>
    <col min="11809" max="11809" width="23.453125" style="119" customWidth="1"/>
    <col min="11810" max="11810" width="9.26953125" style="119" bestFit="1" customWidth="1"/>
    <col min="11811" max="12032" width="5.6328125" style="119"/>
    <col min="12033" max="12033" width="20.6328125" style="119" customWidth="1"/>
    <col min="12034" max="12034" width="10.36328125" style="119" customWidth="1"/>
    <col min="12035" max="12044" width="6.08984375" style="119" customWidth="1"/>
    <col min="12045" max="12045" width="21.7265625" style="119" bestFit="1" customWidth="1"/>
    <col min="12046" max="12046" width="10.90625" style="119" customWidth="1"/>
    <col min="12047" max="12064" width="6.08984375" style="119" customWidth="1"/>
    <col min="12065" max="12065" width="23.453125" style="119" customWidth="1"/>
    <col min="12066" max="12066" width="9.26953125" style="119" bestFit="1" customWidth="1"/>
    <col min="12067" max="12288" width="5.6328125" style="119"/>
    <col min="12289" max="12289" width="20.6328125" style="119" customWidth="1"/>
    <col min="12290" max="12290" width="10.36328125" style="119" customWidth="1"/>
    <col min="12291" max="12300" width="6.08984375" style="119" customWidth="1"/>
    <col min="12301" max="12301" width="21.7265625" style="119" bestFit="1" customWidth="1"/>
    <col min="12302" max="12302" width="10.90625" style="119" customWidth="1"/>
    <col min="12303" max="12320" width="6.08984375" style="119" customWidth="1"/>
    <col min="12321" max="12321" width="23.453125" style="119" customWidth="1"/>
    <col min="12322" max="12322" width="9.26953125" style="119" bestFit="1" customWidth="1"/>
    <col min="12323" max="12544" width="5.6328125" style="119"/>
    <col min="12545" max="12545" width="20.6328125" style="119" customWidth="1"/>
    <col min="12546" max="12546" width="10.36328125" style="119" customWidth="1"/>
    <col min="12547" max="12556" width="6.08984375" style="119" customWidth="1"/>
    <col min="12557" max="12557" width="21.7265625" style="119" bestFit="1" customWidth="1"/>
    <col min="12558" max="12558" width="10.90625" style="119" customWidth="1"/>
    <col min="12559" max="12576" width="6.08984375" style="119" customWidth="1"/>
    <col min="12577" max="12577" width="23.453125" style="119" customWidth="1"/>
    <col min="12578" max="12578" width="9.26953125" style="119" bestFit="1" customWidth="1"/>
    <col min="12579" max="12800" width="5.6328125" style="119"/>
    <col min="12801" max="12801" width="20.6328125" style="119" customWidth="1"/>
    <col min="12802" max="12802" width="10.36328125" style="119" customWidth="1"/>
    <col min="12803" max="12812" width="6.08984375" style="119" customWidth="1"/>
    <col min="12813" max="12813" width="21.7265625" style="119" bestFit="1" customWidth="1"/>
    <col min="12814" max="12814" width="10.90625" style="119" customWidth="1"/>
    <col min="12815" max="12832" width="6.08984375" style="119" customWidth="1"/>
    <col min="12833" max="12833" width="23.453125" style="119" customWidth="1"/>
    <col min="12834" max="12834" width="9.26953125" style="119" bestFit="1" customWidth="1"/>
    <col min="12835" max="13056" width="5.6328125" style="119"/>
    <col min="13057" max="13057" width="20.6328125" style="119" customWidth="1"/>
    <col min="13058" max="13058" width="10.36328125" style="119" customWidth="1"/>
    <col min="13059" max="13068" width="6.08984375" style="119" customWidth="1"/>
    <col min="13069" max="13069" width="21.7265625" style="119" bestFit="1" customWidth="1"/>
    <col min="13070" max="13070" width="10.90625" style="119" customWidth="1"/>
    <col min="13071" max="13088" width="6.08984375" style="119" customWidth="1"/>
    <col min="13089" max="13089" width="23.453125" style="119" customWidth="1"/>
    <col min="13090" max="13090" width="9.26953125" style="119" bestFit="1" customWidth="1"/>
    <col min="13091" max="13312" width="5.6328125" style="119"/>
    <col min="13313" max="13313" width="20.6328125" style="119" customWidth="1"/>
    <col min="13314" max="13314" width="10.36328125" style="119" customWidth="1"/>
    <col min="13315" max="13324" width="6.08984375" style="119" customWidth="1"/>
    <col min="13325" max="13325" width="21.7265625" style="119" bestFit="1" customWidth="1"/>
    <col min="13326" max="13326" width="10.90625" style="119" customWidth="1"/>
    <col min="13327" max="13344" width="6.08984375" style="119" customWidth="1"/>
    <col min="13345" max="13345" width="23.453125" style="119" customWidth="1"/>
    <col min="13346" max="13346" width="9.26953125" style="119" bestFit="1" customWidth="1"/>
    <col min="13347" max="13568" width="5.6328125" style="119"/>
    <col min="13569" max="13569" width="20.6328125" style="119" customWidth="1"/>
    <col min="13570" max="13570" width="10.36328125" style="119" customWidth="1"/>
    <col min="13571" max="13580" width="6.08984375" style="119" customWidth="1"/>
    <col min="13581" max="13581" width="21.7265625" style="119" bestFit="1" customWidth="1"/>
    <col min="13582" max="13582" width="10.90625" style="119" customWidth="1"/>
    <col min="13583" max="13600" width="6.08984375" style="119" customWidth="1"/>
    <col min="13601" max="13601" width="23.453125" style="119" customWidth="1"/>
    <col min="13602" max="13602" width="9.26953125" style="119" bestFit="1" customWidth="1"/>
    <col min="13603" max="13824" width="5.6328125" style="119"/>
    <col min="13825" max="13825" width="20.6328125" style="119" customWidth="1"/>
    <col min="13826" max="13826" width="10.36328125" style="119" customWidth="1"/>
    <col min="13827" max="13836" width="6.08984375" style="119" customWidth="1"/>
    <col min="13837" max="13837" width="21.7265625" style="119" bestFit="1" customWidth="1"/>
    <col min="13838" max="13838" width="10.90625" style="119" customWidth="1"/>
    <col min="13839" max="13856" width="6.08984375" style="119" customWidth="1"/>
    <col min="13857" max="13857" width="23.453125" style="119" customWidth="1"/>
    <col min="13858" max="13858" width="9.26953125" style="119" bestFit="1" customWidth="1"/>
    <col min="13859" max="14080" width="5.6328125" style="119"/>
    <col min="14081" max="14081" width="20.6328125" style="119" customWidth="1"/>
    <col min="14082" max="14082" width="10.36328125" style="119" customWidth="1"/>
    <col min="14083" max="14092" width="6.08984375" style="119" customWidth="1"/>
    <col min="14093" max="14093" width="21.7265625" style="119" bestFit="1" customWidth="1"/>
    <col min="14094" max="14094" width="10.90625" style="119" customWidth="1"/>
    <col min="14095" max="14112" width="6.08984375" style="119" customWidth="1"/>
    <col min="14113" max="14113" width="23.453125" style="119" customWidth="1"/>
    <col min="14114" max="14114" width="9.26953125" style="119" bestFit="1" customWidth="1"/>
    <col min="14115" max="14336" width="5.6328125" style="119"/>
    <col min="14337" max="14337" width="20.6328125" style="119" customWidth="1"/>
    <col min="14338" max="14338" width="10.36328125" style="119" customWidth="1"/>
    <col min="14339" max="14348" width="6.08984375" style="119" customWidth="1"/>
    <col min="14349" max="14349" width="21.7265625" style="119" bestFit="1" customWidth="1"/>
    <col min="14350" max="14350" width="10.90625" style="119" customWidth="1"/>
    <col min="14351" max="14368" width="6.08984375" style="119" customWidth="1"/>
    <col min="14369" max="14369" width="23.453125" style="119" customWidth="1"/>
    <col min="14370" max="14370" width="9.26953125" style="119" bestFit="1" customWidth="1"/>
    <col min="14371" max="14592" width="5.6328125" style="119"/>
    <col min="14593" max="14593" width="20.6328125" style="119" customWidth="1"/>
    <col min="14594" max="14594" width="10.36328125" style="119" customWidth="1"/>
    <col min="14595" max="14604" width="6.08984375" style="119" customWidth="1"/>
    <col min="14605" max="14605" width="21.7265625" style="119" bestFit="1" customWidth="1"/>
    <col min="14606" max="14606" width="10.90625" style="119" customWidth="1"/>
    <col min="14607" max="14624" width="6.08984375" style="119" customWidth="1"/>
    <col min="14625" max="14625" width="23.453125" style="119" customWidth="1"/>
    <col min="14626" max="14626" width="9.26953125" style="119" bestFit="1" customWidth="1"/>
    <col min="14627" max="14848" width="5.6328125" style="119"/>
    <col min="14849" max="14849" width="20.6328125" style="119" customWidth="1"/>
    <col min="14850" max="14850" width="10.36328125" style="119" customWidth="1"/>
    <col min="14851" max="14860" width="6.08984375" style="119" customWidth="1"/>
    <col min="14861" max="14861" width="21.7265625" style="119" bestFit="1" customWidth="1"/>
    <col min="14862" max="14862" width="10.90625" style="119" customWidth="1"/>
    <col min="14863" max="14880" width="6.08984375" style="119" customWidth="1"/>
    <col min="14881" max="14881" width="23.453125" style="119" customWidth="1"/>
    <col min="14882" max="14882" width="9.26953125" style="119" bestFit="1" customWidth="1"/>
    <col min="14883" max="15104" width="5.6328125" style="119"/>
    <col min="15105" max="15105" width="20.6328125" style="119" customWidth="1"/>
    <col min="15106" max="15106" width="10.36328125" style="119" customWidth="1"/>
    <col min="15107" max="15116" width="6.08984375" style="119" customWidth="1"/>
    <col min="15117" max="15117" width="21.7265625" style="119" bestFit="1" customWidth="1"/>
    <col min="15118" max="15118" width="10.90625" style="119" customWidth="1"/>
    <col min="15119" max="15136" width="6.08984375" style="119" customWidth="1"/>
    <col min="15137" max="15137" width="23.453125" style="119" customWidth="1"/>
    <col min="15138" max="15138" width="9.26953125" style="119" bestFit="1" customWidth="1"/>
    <col min="15139" max="15360" width="5.6328125" style="119"/>
    <col min="15361" max="15361" width="20.6328125" style="119" customWidth="1"/>
    <col min="15362" max="15362" width="10.36328125" style="119" customWidth="1"/>
    <col min="15363" max="15372" width="6.08984375" style="119" customWidth="1"/>
    <col min="15373" max="15373" width="21.7265625" style="119" bestFit="1" customWidth="1"/>
    <col min="15374" max="15374" width="10.90625" style="119" customWidth="1"/>
    <col min="15375" max="15392" width="6.08984375" style="119" customWidth="1"/>
    <col min="15393" max="15393" width="23.453125" style="119" customWidth="1"/>
    <col min="15394" max="15394" width="9.26953125" style="119" bestFit="1" customWidth="1"/>
    <col min="15395" max="15616" width="5.6328125" style="119"/>
    <col min="15617" max="15617" width="20.6328125" style="119" customWidth="1"/>
    <col min="15618" max="15618" width="10.36328125" style="119" customWidth="1"/>
    <col min="15619" max="15628" width="6.08984375" style="119" customWidth="1"/>
    <col min="15629" max="15629" width="21.7265625" style="119" bestFit="1" customWidth="1"/>
    <col min="15630" max="15630" width="10.90625" style="119" customWidth="1"/>
    <col min="15631" max="15648" width="6.08984375" style="119" customWidth="1"/>
    <col min="15649" max="15649" width="23.453125" style="119" customWidth="1"/>
    <col min="15650" max="15650" width="9.26953125" style="119" bestFit="1" customWidth="1"/>
    <col min="15651" max="15872" width="5.6328125" style="119"/>
    <col min="15873" max="15873" width="20.6328125" style="119" customWidth="1"/>
    <col min="15874" max="15874" width="10.36328125" style="119" customWidth="1"/>
    <col min="15875" max="15884" width="6.08984375" style="119" customWidth="1"/>
    <col min="15885" max="15885" width="21.7265625" style="119" bestFit="1" customWidth="1"/>
    <col min="15886" max="15886" width="10.90625" style="119" customWidth="1"/>
    <col min="15887" max="15904" width="6.08984375" style="119" customWidth="1"/>
    <col min="15905" max="15905" width="23.453125" style="119" customWidth="1"/>
    <col min="15906" max="15906" width="9.26953125" style="119" bestFit="1" customWidth="1"/>
    <col min="15907" max="16128" width="5.6328125" style="119"/>
    <col min="16129" max="16129" width="20.6328125" style="119" customWidth="1"/>
    <col min="16130" max="16130" width="10.36328125" style="119" customWidth="1"/>
    <col min="16131" max="16140" width="6.08984375" style="119" customWidth="1"/>
    <col min="16141" max="16141" width="21.7265625" style="119" bestFit="1" customWidth="1"/>
    <col min="16142" max="16142" width="10.90625" style="119" customWidth="1"/>
    <col min="16143" max="16160" width="6.08984375" style="119" customWidth="1"/>
    <col min="16161" max="16161" width="23.453125" style="119" customWidth="1"/>
    <col min="16162" max="16162" width="9.26953125" style="119" bestFit="1" customWidth="1"/>
    <col min="16163" max="16384" width="5.6328125" style="119"/>
  </cols>
  <sheetData>
    <row r="1" spans="1:39" s="1" customFormat="1" ht="40.9" customHeight="1" x14ac:dyDescent="0.2">
      <c r="A1" s="619" t="s">
        <v>164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</row>
    <row r="2" spans="1:39" s="1" customFormat="1" ht="15.65" customHeight="1" thickBot="1" x14ac:dyDescent="0.25">
      <c r="A2" s="620" t="s">
        <v>163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</row>
    <row r="3" spans="1:39" s="1" customFormat="1" ht="28.9" customHeight="1" x14ac:dyDescent="0.2">
      <c r="A3" s="621" t="s">
        <v>162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M3" s="2"/>
    </row>
    <row r="4" spans="1:39" s="1" customFormat="1" ht="18.649999999999999" customHeight="1" thickBot="1" x14ac:dyDescent="0.25">
      <c r="B4" s="3"/>
      <c r="D4" s="4"/>
      <c r="E4" s="4"/>
      <c r="F4" s="4"/>
      <c r="G4" s="4"/>
      <c r="H4" s="5"/>
      <c r="I4" s="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537"/>
      <c r="X4" s="9"/>
      <c r="Y4" s="9"/>
      <c r="Z4" s="9"/>
      <c r="AA4" s="9"/>
      <c r="AB4" s="9"/>
      <c r="AC4" s="9"/>
      <c r="AD4" s="9"/>
      <c r="AE4" s="9"/>
      <c r="AF4" s="10" t="s">
        <v>161</v>
      </c>
      <c r="AG4" s="622">
        <f ca="1">TODAY()</f>
        <v>43500</v>
      </c>
      <c r="AH4" s="622"/>
    </row>
    <row r="5" spans="1:39" s="1" customFormat="1" ht="30.65" customHeight="1" thickBot="1" x14ac:dyDescent="0.25">
      <c r="A5" s="11" t="s">
        <v>160</v>
      </c>
      <c r="B5" s="12"/>
      <c r="C5" s="536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9" s="23" customFormat="1" ht="42.65" customHeight="1" thickBot="1" x14ac:dyDescent="0.25">
      <c r="A6" s="535" t="s">
        <v>159</v>
      </c>
      <c r="B6" s="534" t="s">
        <v>158</v>
      </c>
      <c r="C6" s="623" t="s">
        <v>157</v>
      </c>
      <c r="D6" s="624"/>
      <c r="E6" s="625" t="s">
        <v>156</v>
      </c>
      <c r="F6" s="623"/>
      <c r="G6" s="624" t="s">
        <v>155</v>
      </c>
      <c r="H6" s="624"/>
      <c r="I6" s="626" t="s">
        <v>154</v>
      </c>
      <c r="J6" s="626"/>
      <c r="K6" s="627" t="s">
        <v>153</v>
      </c>
      <c r="L6" s="628"/>
      <c r="M6" s="533" t="s">
        <v>152</v>
      </c>
      <c r="N6" s="532" t="s">
        <v>151</v>
      </c>
      <c r="O6" s="627" t="s">
        <v>150</v>
      </c>
      <c r="P6" s="628"/>
      <c r="Q6" s="629" t="s">
        <v>149</v>
      </c>
      <c r="R6" s="616"/>
      <c r="S6" s="531" t="s">
        <v>144</v>
      </c>
      <c r="T6" s="616" t="s">
        <v>148</v>
      </c>
      <c r="U6" s="616"/>
      <c r="V6" s="531" t="s">
        <v>144</v>
      </c>
      <c r="W6" s="616" t="s">
        <v>147</v>
      </c>
      <c r="X6" s="616"/>
      <c r="Y6" s="530" t="s">
        <v>144</v>
      </c>
      <c r="Z6" s="616" t="s">
        <v>146</v>
      </c>
      <c r="AA6" s="616"/>
      <c r="AB6" s="530" t="s">
        <v>144</v>
      </c>
      <c r="AC6" s="616" t="s">
        <v>145</v>
      </c>
      <c r="AD6" s="616"/>
      <c r="AE6" s="530" t="s">
        <v>144</v>
      </c>
      <c r="AF6" s="529" t="s">
        <v>143</v>
      </c>
      <c r="AG6" s="617" t="s">
        <v>114</v>
      </c>
      <c r="AH6" s="618"/>
      <c r="AI6" s="528" t="s">
        <v>142</v>
      </c>
      <c r="AJ6" s="527" t="s">
        <v>141</v>
      </c>
    </row>
    <row r="7" spans="1:39" s="45" customFormat="1" ht="15" hidden="1" customHeight="1" x14ac:dyDescent="0.2">
      <c r="A7" s="46" t="s">
        <v>140</v>
      </c>
      <c r="B7" s="47"/>
      <c r="C7" s="524">
        <f>I7-3</f>
        <v>43490</v>
      </c>
      <c r="D7" s="57">
        <v>42580</v>
      </c>
      <c r="E7" s="48">
        <f>I7-4</f>
        <v>43489</v>
      </c>
      <c r="F7" s="49">
        <v>42579</v>
      </c>
      <c r="G7" s="50">
        <f>I7-2</f>
        <v>43491</v>
      </c>
      <c r="H7" s="49">
        <v>42581</v>
      </c>
      <c r="I7" s="29">
        <v>43493</v>
      </c>
      <c r="J7" s="30">
        <v>42583</v>
      </c>
      <c r="K7" s="31"/>
      <c r="L7" s="33"/>
      <c r="M7" s="30" t="s">
        <v>120</v>
      </c>
      <c r="N7" s="526" t="s">
        <v>120</v>
      </c>
      <c r="O7" s="34" t="s">
        <v>120</v>
      </c>
      <c r="P7" s="525" t="s">
        <v>120</v>
      </c>
      <c r="Q7" s="61">
        <f>$I$7+S7</f>
        <v>43505</v>
      </c>
      <c r="R7" s="52">
        <v>42595</v>
      </c>
      <c r="S7" s="62">
        <v>12</v>
      </c>
      <c r="T7" s="63">
        <f>$I$7+V7</f>
        <v>43506</v>
      </c>
      <c r="U7" s="52">
        <f>T7</f>
        <v>43506</v>
      </c>
      <c r="V7" s="62">
        <v>13</v>
      </c>
      <c r="W7" s="63">
        <f>$I$7+Y7</f>
        <v>43508</v>
      </c>
      <c r="X7" s="52">
        <f>W7</f>
        <v>43508</v>
      </c>
      <c r="Y7" s="62">
        <v>15</v>
      </c>
      <c r="Z7" s="63" t="s">
        <v>0</v>
      </c>
      <c r="AA7" s="52" t="s">
        <v>0</v>
      </c>
      <c r="AB7" s="62" t="s">
        <v>0</v>
      </c>
      <c r="AC7" s="63">
        <f>$I$7+AE7</f>
        <v>43509</v>
      </c>
      <c r="AD7" s="52">
        <f>AC7</f>
        <v>43509</v>
      </c>
      <c r="AE7" s="62">
        <v>16</v>
      </c>
      <c r="AF7" s="66" t="s">
        <v>128</v>
      </c>
      <c r="AG7" s="42" t="s">
        <v>138</v>
      </c>
      <c r="AH7" s="68"/>
      <c r="AI7" s="68"/>
      <c r="AJ7" s="69" t="s">
        <v>178</v>
      </c>
    </row>
    <row r="8" spans="1:39" s="45" customFormat="1" ht="15" hidden="1" customHeight="1" x14ac:dyDescent="0.2">
      <c r="A8" s="70" t="s">
        <v>140</v>
      </c>
      <c r="B8" s="71"/>
      <c r="C8" s="524">
        <f>I8-3</f>
        <v>43490</v>
      </c>
      <c r="D8" s="57">
        <v>42580</v>
      </c>
      <c r="E8" s="48">
        <f>I8-4</f>
        <v>43489</v>
      </c>
      <c r="F8" s="49">
        <v>42579</v>
      </c>
      <c r="G8" s="50">
        <f>I8-2</f>
        <v>43491</v>
      </c>
      <c r="H8" s="49">
        <v>42581</v>
      </c>
      <c r="I8" s="72">
        <v>43493</v>
      </c>
      <c r="J8" s="57">
        <v>42583</v>
      </c>
      <c r="K8" s="73"/>
      <c r="L8" s="75"/>
      <c r="M8" s="57" t="s">
        <v>120</v>
      </c>
      <c r="N8" s="514" t="s">
        <v>120</v>
      </c>
      <c r="O8" s="58" t="s">
        <v>120</v>
      </c>
      <c r="P8" s="60" t="s">
        <v>120</v>
      </c>
      <c r="Q8" s="88" t="s">
        <v>0</v>
      </c>
      <c r="R8" s="57" t="s">
        <v>0</v>
      </c>
      <c r="S8" s="78" t="s">
        <v>0</v>
      </c>
      <c r="T8" s="77" t="s">
        <v>0</v>
      </c>
      <c r="U8" s="57" t="s">
        <v>0</v>
      </c>
      <c r="V8" s="78" t="s">
        <v>0</v>
      </c>
      <c r="W8" s="77" t="s">
        <v>0</v>
      </c>
      <c r="X8" s="57" t="s">
        <v>0</v>
      </c>
      <c r="Y8" s="78" t="s">
        <v>0</v>
      </c>
      <c r="Z8" s="77">
        <f>I8+AB8</f>
        <v>43511</v>
      </c>
      <c r="AA8" s="57">
        <f>Z8</f>
        <v>43511</v>
      </c>
      <c r="AB8" s="78">
        <v>18</v>
      </c>
      <c r="AC8" s="77" t="s">
        <v>0</v>
      </c>
      <c r="AD8" s="57" t="s">
        <v>0</v>
      </c>
      <c r="AE8" s="78" t="s">
        <v>0</v>
      </c>
      <c r="AF8" s="81" t="s">
        <v>128</v>
      </c>
      <c r="AG8" s="82" t="s">
        <v>138</v>
      </c>
      <c r="AH8" s="83" t="s">
        <v>127</v>
      </c>
      <c r="AI8" s="83"/>
      <c r="AJ8" s="84" t="s">
        <v>178</v>
      </c>
    </row>
    <row r="9" spans="1:39" s="45" customFormat="1" ht="15" hidden="1" customHeight="1" x14ac:dyDescent="0.2">
      <c r="A9" s="70" t="s">
        <v>139</v>
      </c>
      <c r="B9" s="71"/>
      <c r="C9" s="523">
        <f>I9-6</f>
        <v>43490</v>
      </c>
      <c r="D9" s="57">
        <v>42580</v>
      </c>
      <c r="E9" s="85">
        <f>I9-3</f>
        <v>43493</v>
      </c>
      <c r="F9" s="59">
        <v>42583</v>
      </c>
      <c r="G9" s="50">
        <f>I9-2</f>
        <v>43494</v>
      </c>
      <c r="H9" s="59">
        <v>42584</v>
      </c>
      <c r="I9" s="72">
        <v>43496</v>
      </c>
      <c r="J9" s="57">
        <v>42586</v>
      </c>
      <c r="K9" s="73"/>
      <c r="L9" s="75"/>
      <c r="M9" s="522" t="s">
        <v>120</v>
      </c>
      <c r="N9" s="514" t="s">
        <v>120</v>
      </c>
      <c r="O9" s="58" t="s">
        <v>0</v>
      </c>
      <c r="P9" s="60" t="s">
        <v>120</v>
      </c>
      <c r="Q9" s="88">
        <f>$I$9+S9</f>
        <v>43507</v>
      </c>
      <c r="R9" s="52">
        <v>42597</v>
      </c>
      <c r="S9" s="78">
        <v>11</v>
      </c>
      <c r="T9" s="77" t="s">
        <v>120</v>
      </c>
      <c r="U9" s="52" t="s">
        <v>120</v>
      </c>
      <c r="V9" s="78" t="s">
        <v>120</v>
      </c>
      <c r="W9" s="77">
        <f>$I$9+Y9</f>
        <v>43508</v>
      </c>
      <c r="X9" s="52">
        <f>W9</f>
        <v>43508</v>
      </c>
      <c r="Y9" s="78">
        <v>12</v>
      </c>
      <c r="Z9" s="77" t="s">
        <v>0</v>
      </c>
      <c r="AA9" s="57" t="s">
        <v>0</v>
      </c>
      <c r="AB9" s="78" t="s">
        <v>0</v>
      </c>
      <c r="AC9" s="77">
        <f>$I$9+AE9</f>
        <v>43510</v>
      </c>
      <c r="AD9" s="52">
        <f>AC9</f>
        <v>43510</v>
      </c>
      <c r="AE9" s="78">
        <v>14</v>
      </c>
      <c r="AF9" s="81" t="s">
        <v>130</v>
      </c>
      <c r="AG9" s="521" t="s">
        <v>138</v>
      </c>
      <c r="AH9" s="520"/>
      <c r="AI9" s="520" t="s">
        <v>137</v>
      </c>
      <c r="AJ9" s="386" t="s">
        <v>124</v>
      </c>
    </row>
    <row r="10" spans="1:39" s="45" customFormat="1" ht="15" hidden="1" customHeight="1" x14ac:dyDescent="0.2">
      <c r="A10" s="519" t="s">
        <v>136</v>
      </c>
      <c r="B10" s="71"/>
      <c r="C10" s="523">
        <f>I10-6</f>
        <v>43490</v>
      </c>
      <c r="D10" s="57">
        <v>42580</v>
      </c>
      <c r="E10" s="85">
        <f>I10-3</f>
        <v>43493</v>
      </c>
      <c r="F10" s="59">
        <v>42583</v>
      </c>
      <c r="G10" s="50">
        <f>I10-2</f>
        <v>43494</v>
      </c>
      <c r="H10" s="59">
        <v>42584</v>
      </c>
      <c r="I10" s="72">
        <v>43496</v>
      </c>
      <c r="J10" s="518">
        <v>42586</v>
      </c>
      <c r="K10" s="517">
        <f>I10+6</f>
        <v>43502</v>
      </c>
      <c r="L10" s="516">
        <f>K10</f>
        <v>43502</v>
      </c>
      <c r="M10" s="515" t="s">
        <v>135</v>
      </c>
      <c r="N10" s="514" t="s">
        <v>120</v>
      </c>
      <c r="O10" s="513"/>
      <c r="P10" s="60"/>
      <c r="Q10" s="88" t="s">
        <v>0</v>
      </c>
      <c r="R10" s="57" t="s">
        <v>0</v>
      </c>
      <c r="S10" s="78" t="s">
        <v>0</v>
      </c>
      <c r="T10" s="77" t="s">
        <v>0</v>
      </c>
      <c r="U10" s="57" t="s">
        <v>0</v>
      </c>
      <c r="V10" s="78" t="s">
        <v>0</v>
      </c>
      <c r="W10" s="77" t="s">
        <v>0</v>
      </c>
      <c r="X10" s="57" t="s">
        <v>0</v>
      </c>
      <c r="Y10" s="78" t="s">
        <v>0</v>
      </c>
      <c r="Z10" s="77">
        <f>$I$10+AB10</f>
        <v>43508</v>
      </c>
      <c r="AA10" s="52">
        <f t="shared" ref="AA10:AA33" si="0">Z10</f>
        <v>43508</v>
      </c>
      <c r="AB10" s="512">
        <v>12</v>
      </c>
      <c r="AC10" s="77" t="s">
        <v>0</v>
      </c>
      <c r="AD10" s="57" t="s">
        <v>0</v>
      </c>
      <c r="AE10" s="78" t="s">
        <v>0</v>
      </c>
      <c r="AF10" s="511" t="s">
        <v>123</v>
      </c>
      <c r="AG10" s="510" t="s">
        <v>134</v>
      </c>
      <c r="AH10" s="509" t="s">
        <v>117</v>
      </c>
      <c r="AI10" s="509"/>
      <c r="AJ10" s="508" t="s">
        <v>121</v>
      </c>
    </row>
    <row r="11" spans="1:39" s="45" customFormat="1" ht="15.75" hidden="1" customHeight="1" thickBot="1" x14ac:dyDescent="0.25">
      <c r="A11" s="499" t="s">
        <v>133</v>
      </c>
      <c r="B11" s="507"/>
      <c r="C11" s="506">
        <f>I11-6</f>
        <v>43490</v>
      </c>
      <c r="D11" s="493">
        <v>42580</v>
      </c>
      <c r="E11" s="505">
        <f>I11-6</f>
        <v>43490</v>
      </c>
      <c r="F11" s="493">
        <v>42580</v>
      </c>
      <c r="G11" s="504">
        <f>I11-6</f>
        <v>43490</v>
      </c>
      <c r="H11" s="503">
        <v>42580</v>
      </c>
      <c r="I11" s="502">
        <v>43496</v>
      </c>
      <c r="J11" s="493">
        <v>42586</v>
      </c>
      <c r="K11" s="501">
        <f>I11+6</f>
        <v>43502</v>
      </c>
      <c r="L11" s="500">
        <f>K11</f>
        <v>43502</v>
      </c>
      <c r="M11" s="499" t="s">
        <v>133</v>
      </c>
      <c r="N11" s="498" t="s">
        <v>120</v>
      </c>
      <c r="O11" s="497"/>
      <c r="P11" s="496"/>
      <c r="Q11" s="495" t="s">
        <v>0</v>
      </c>
      <c r="R11" s="493" t="s">
        <v>0</v>
      </c>
      <c r="S11" s="492" t="s">
        <v>0</v>
      </c>
      <c r="T11" s="494" t="s">
        <v>0</v>
      </c>
      <c r="U11" s="493" t="s">
        <v>0</v>
      </c>
      <c r="V11" s="492" t="s">
        <v>0</v>
      </c>
      <c r="W11" s="494" t="s">
        <v>0</v>
      </c>
      <c r="X11" s="493" t="s">
        <v>0</v>
      </c>
      <c r="Y11" s="492" t="s">
        <v>0</v>
      </c>
      <c r="Z11" s="494">
        <f>$I$11+AB11</f>
        <v>43507</v>
      </c>
      <c r="AA11" s="493">
        <f t="shared" si="0"/>
        <v>43507</v>
      </c>
      <c r="AB11" s="492">
        <v>11</v>
      </c>
      <c r="AC11" s="494">
        <f>$I$11+AE11</f>
        <v>43508</v>
      </c>
      <c r="AD11" s="493">
        <f t="shared" ref="AD11:AD19" si="1">AC11</f>
        <v>43508</v>
      </c>
      <c r="AE11" s="492">
        <v>12</v>
      </c>
      <c r="AF11" s="491" t="s">
        <v>119</v>
      </c>
      <c r="AG11" s="105" t="s">
        <v>132</v>
      </c>
      <c r="AH11" s="490" t="s">
        <v>117</v>
      </c>
      <c r="AI11" s="490" t="s">
        <v>131</v>
      </c>
      <c r="AJ11" s="489" t="s">
        <v>115</v>
      </c>
    </row>
    <row r="12" spans="1:39" ht="17.5" customHeight="1" x14ac:dyDescent="0.35">
      <c r="A12" s="108" t="s">
        <v>197</v>
      </c>
      <c r="B12" s="411" t="s">
        <v>314</v>
      </c>
      <c r="C12" s="474">
        <f>I12-3</f>
        <v>43497</v>
      </c>
      <c r="D12" s="392">
        <f t="shared" ref="D12:D51" si="2">C12</f>
        <v>43497</v>
      </c>
      <c r="E12" s="397">
        <f>I12-4</f>
        <v>43496</v>
      </c>
      <c r="F12" s="396">
        <f t="shared" ref="F12:F56" si="3">E12</f>
        <v>43496</v>
      </c>
      <c r="G12" s="393">
        <f t="shared" ref="G12:G20" si="4">G7+7</f>
        <v>43498</v>
      </c>
      <c r="H12" s="396">
        <f t="shared" ref="H12:H56" si="5">G12</f>
        <v>43498</v>
      </c>
      <c r="I12" s="393">
        <f t="shared" ref="I12:I56" si="6">I7+7</f>
        <v>43500</v>
      </c>
      <c r="J12" s="392">
        <f t="shared" ref="J12:J56" si="7">I12</f>
        <v>43500</v>
      </c>
      <c r="K12" s="642" t="s">
        <v>0</v>
      </c>
      <c r="L12" s="643" t="s">
        <v>0</v>
      </c>
      <c r="M12" s="395" t="s">
        <v>1</v>
      </c>
      <c r="N12" s="410" t="s">
        <v>0</v>
      </c>
      <c r="O12" s="653" t="s">
        <v>120</v>
      </c>
      <c r="P12" s="643" t="s">
        <v>120</v>
      </c>
      <c r="Q12" s="656">
        <f>$I$12+S12</f>
        <v>43512</v>
      </c>
      <c r="R12" s="657">
        <f t="shared" ref="R12:R35" si="8">Q12</f>
        <v>43512</v>
      </c>
      <c r="S12" s="333">
        <v>12</v>
      </c>
      <c r="T12" s="653">
        <f>$I$12+V12</f>
        <v>43513</v>
      </c>
      <c r="U12" s="657">
        <f>T12</f>
        <v>43513</v>
      </c>
      <c r="V12" s="333">
        <v>13</v>
      </c>
      <c r="W12" s="653">
        <f>I12+Y12</f>
        <v>43515</v>
      </c>
      <c r="X12" s="657">
        <f t="shared" ref="X12:X35" si="9">W12</f>
        <v>43515</v>
      </c>
      <c r="Y12" s="391">
        <v>15</v>
      </c>
      <c r="Z12" s="653" t="s">
        <v>120</v>
      </c>
      <c r="AA12" s="657" t="str">
        <f t="shared" si="0"/>
        <v>-</v>
      </c>
      <c r="AB12" s="333" t="s">
        <v>0</v>
      </c>
      <c r="AC12" s="653">
        <f>I12+AE12</f>
        <v>43516</v>
      </c>
      <c r="AD12" s="657">
        <f t="shared" si="1"/>
        <v>43516</v>
      </c>
      <c r="AE12" s="408">
        <v>16</v>
      </c>
      <c r="AF12" s="390" t="s">
        <v>303</v>
      </c>
      <c r="AG12" s="115" t="s">
        <v>126</v>
      </c>
      <c r="AH12" s="331"/>
      <c r="AI12" s="407"/>
      <c r="AJ12" s="84" t="s">
        <v>177</v>
      </c>
    </row>
    <row r="13" spans="1:39" ht="17.5" customHeight="1" x14ac:dyDescent="0.35">
      <c r="A13" s="143" t="s">
        <v>197</v>
      </c>
      <c r="B13" s="385" t="s">
        <v>314</v>
      </c>
      <c r="C13" s="405">
        <f>I13-3</f>
        <v>43497</v>
      </c>
      <c r="D13" s="404">
        <f t="shared" si="2"/>
        <v>43497</v>
      </c>
      <c r="E13" s="329">
        <f>I13-4</f>
        <v>43496</v>
      </c>
      <c r="F13" s="145">
        <f t="shared" si="3"/>
        <v>43496</v>
      </c>
      <c r="G13" s="146">
        <f t="shared" si="4"/>
        <v>43498</v>
      </c>
      <c r="H13" s="145">
        <f t="shared" si="5"/>
        <v>43498</v>
      </c>
      <c r="I13" s="146">
        <f t="shared" si="6"/>
        <v>43500</v>
      </c>
      <c r="J13" s="404">
        <f t="shared" si="7"/>
        <v>43500</v>
      </c>
      <c r="K13" s="127" t="s">
        <v>0</v>
      </c>
      <c r="L13" s="128" t="s">
        <v>0</v>
      </c>
      <c r="M13" s="403" t="s">
        <v>129</v>
      </c>
      <c r="N13" s="402" t="s">
        <v>0</v>
      </c>
      <c r="O13" s="147" t="s">
        <v>120</v>
      </c>
      <c r="P13" s="150" t="s">
        <v>120</v>
      </c>
      <c r="Q13" s="131" t="s">
        <v>120</v>
      </c>
      <c r="R13" s="126" t="str">
        <f t="shared" si="8"/>
        <v>-</v>
      </c>
      <c r="S13" s="132" t="s">
        <v>120</v>
      </c>
      <c r="T13" s="125" t="s">
        <v>120</v>
      </c>
      <c r="U13" s="126" t="str">
        <f>T13</f>
        <v>-</v>
      </c>
      <c r="V13" s="132" t="s">
        <v>120</v>
      </c>
      <c r="W13" s="125" t="s">
        <v>120</v>
      </c>
      <c r="X13" s="126" t="str">
        <f t="shared" si="9"/>
        <v>-</v>
      </c>
      <c r="Y13" s="154" t="s">
        <v>120</v>
      </c>
      <c r="Z13" s="659">
        <f>I13+AB13</f>
        <v>43517</v>
      </c>
      <c r="AA13" s="660">
        <f t="shared" si="0"/>
        <v>43517</v>
      </c>
      <c r="AB13" s="401">
        <v>17</v>
      </c>
      <c r="AC13" s="125" t="s">
        <v>25</v>
      </c>
      <c r="AD13" s="126" t="str">
        <f t="shared" si="1"/>
        <v>-</v>
      </c>
      <c r="AE13" s="132" t="s">
        <v>120</v>
      </c>
      <c r="AF13" s="160" t="s">
        <v>303</v>
      </c>
      <c r="AG13" s="161" t="s">
        <v>126</v>
      </c>
      <c r="AH13" s="162" t="s">
        <v>127</v>
      </c>
      <c r="AI13" s="488"/>
      <c r="AJ13" s="370" t="s">
        <v>176</v>
      </c>
    </row>
    <row r="14" spans="1:39" ht="17.5" customHeight="1" x14ac:dyDescent="0.35">
      <c r="A14" s="400" t="s">
        <v>198</v>
      </c>
      <c r="B14" s="399" t="s">
        <v>315</v>
      </c>
      <c r="C14" s="398">
        <f>I14-6</f>
        <v>43497</v>
      </c>
      <c r="D14" s="392">
        <f t="shared" si="2"/>
        <v>43497</v>
      </c>
      <c r="E14" s="397">
        <f>I14-3</f>
        <v>43500</v>
      </c>
      <c r="F14" s="396">
        <f t="shared" si="3"/>
        <v>43500</v>
      </c>
      <c r="G14" s="393">
        <f t="shared" si="4"/>
        <v>43501</v>
      </c>
      <c r="H14" s="396">
        <f t="shared" si="5"/>
        <v>43501</v>
      </c>
      <c r="I14" s="393">
        <f t="shared" si="6"/>
        <v>43503</v>
      </c>
      <c r="J14" s="392">
        <f t="shared" si="7"/>
        <v>43503</v>
      </c>
      <c r="K14" s="563" t="s">
        <v>0</v>
      </c>
      <c r="L14" s="644" t="s">
        <v>0</v>
      </c>
      <c r="M14" s="395" t="s">
        <v>1</v>
      </c>
      <c r="N14" s="394" t="s">
        <v>0</v>
      </c>
      <c r="O14" s="556" t="s">
        <v>120</v>
      </c>
      <c r="P14" s="572" t="s">
        <v>120</v>
      </c>
      <c r="Q14" s="574">
        <f>I$14+S14</f>
        <v>43514</v>
      </c>
      <c r="R14" s="559">
        <f t="shared" si="8"/>
        <v>43514</v>
      </c>
      <c r="S14" s="391">
        <v>11</v>
      </c>
      <c r="T14" s="556" t="s">
        <v>120</v>
      </c>
      <c r="U14" s="559" t="s">
        <v>120</v>
      </c>
      <c r="V14" s="391" t="str">
        <f>$V$9</f>
        <v>-</v>
      </c>
      <c r="W14" s="556">
        <f>I14+Y14</f>
        <v>43515</v>
      </c>
      <c r="X14" s="559">
        <f t="shared" si="9"/>
        <v>43515</v>
      </c>
      <c r="Y14" s="391">
        <v>12</v>
      </c>
      <c r="Z14" s="556" t="s">
        <v>120</v>
      </c>
      <c r="AA14" s="559" t="str">
        <f t="shared" si="0"/>
        <v>-</v>
      </c>
      <c r="AB14" s="391" t="s">
        <v>120</v>
      </c>
      <c r="AC14" s="556">
        <f>I14+AE14</f>
        <v>43517</v>
      </c>
      <c r="AD14" s="559">
        <f t="shared" si="1"/>
        <v>43517</v>
      </c>
      <c r="AE14" s="391">
        <v>14</v>
      </c>
      <c r="AF14" s="390" t="s">
        <v>304</v>
      </c>
      <c r="AG14" s="161" t="s">
        <v>126</v>
      </c>
      <c r="AH14" s="483"/>
      <c r="AI14" s="388" t="s">
        <v>125</v>
      </c>
      <c r="AJ14" s="386" t="s">
        <v>124</v>
      </c>
    </row>
    <row r="15" spans="1:39" ht="17.5" customHeight="1" x14ac:dyDescent="0.35">
      <c r="A15" s="143" t="s">
        <v>198</v>
      </c>
      <c r="B15" s="385" t="s">
        <v>315</v>
      </c>
      <c r="C15" s="538">
        <f>I15-6</f>
        <v>43497</v>
      </c>
      <c r="D15" s="378">
        <f t="shared" si="2"/>
        <v>43497</v>
      </c>
      <c r="E15" s="382">
        <f>I15-3</f>
        <v>43500</v>
      </c>
      <c r="F15" s="381">
        <f t="shared" si="3"/>
        <v>43500</v>
      </c>
      <c r="G15" s="379">
        <f t="shared" si="4"/>
        <v>43501</v>
      </c>
      <c r="H15" s="380">
        <f t="shared" si="5"/>
        <v>43501</v>
      </c>
      <c r="I15" s="379">
        <f t="shared" si="6"/>
        <v>43503</v>
      </c>
      <c r="J15" s="378">
        <f t="shared" si="7"/>
        <v>43503</v>
      </c>
      <c r="K15" s="645">
        <f>I15+6</f>
        <v>43509</v>
      </c>
      <c r="L15" s="646">
        <f>K15</f>
        <v>43509</v>
      </c>
      <c r="M15" s="377" t="s">
        <v>207</v>
      </c>
      <c r="N15" s="376" t="s">
        <v>327</v>
      </c>
      <c r="O15" s="654">
        <f>I15+9</f>
        <v>43512</v>
      </c>
      <c r="P15" s="646">
        <f>O15</f>
        <v>43512</v>
      </c>
      <c r="Q15" s="131" t="s">
        <v>120</v>
      </c>
      <c r="R15" s="126" t="str">
        <f t="shared" si="8"/>
        <v>-</v>
      </c>
      <c r="S15" s="132" t="s">
        <v>120</v>
      </c>
      <c r="T15" s="125" t="s">
        <v>120</v>
      </c>
      <c r="U15" s="126" t="str">
        <f t="shared" ref="U15:U23" si="10">T15</f>
        <v>-</v>
      </c>
      <c r="V15" s="132" t="s">
        <v>120</v>
      </c>
      <c r="W15" s="125" t="s">
        <v>120</v>
      </c>
      <c r="X15" s="126" t="str">
        <f t="shared" si="9"/>
        <v>-</v>
      </c>
      <c r="Y15" s="132" t="s">
        <v>120</v>
      </c>
      <c r="Z15" s="125">
        <f>I15+AB15</f>
        <v>43515</v>
      </c>
      <c r="AA15" s="126">
        <f t="shared" si="0"/>
        <v>43515</v>
      </c>
      <c r="AB15" s="375">
        <v>12</v>
      </c>
      <c r="AC15" s="125" t="s">
        <v>120</v>
      </c>
      <c r="AD15" s="126" t="str">
        <f t="shared" si="1"/>
        <v>-</v>
      </c>
      <c r="AE15" s="132" t="s">
        <v>120</v>
      </c>
      <c r="AF15" s="371" t="s">
        <v>123</v>
      </c>
      <c r="AG15" s="468" t="s">
        <v>122</v>
      </c>
      <c r="AH15" s="467" t="s">
        <v>117</v>
      </c>
      <c r="AI15" s="371"/>
      <c r="AJ15" s="370" t="s">
        <v>308</v>
      </c>
    </row>
    <row r="16" spans="1:39" ht="17.5" customHeight="1" thickBot="1" x14ac:dyDescent="0.4">
      <c r="A16" s="261" t="s">
        <v>198</v>
      </c>
      <c r="B16" s="369" t="s">
        <v>315</v>
      </c>
      <c r="C16" s="481">
        <f>I16-6</f>
        <v>43497</v>
      </c>
      <c r="D16" s="309">
        <f t="shared" si="2"/>
        <v>43497</v>
      </c>
      <c r="E16" s="366">
        <f>I16-6</f>
        <v>43497</v>
      </c>
      <c r="F16" s="365">
        <f t="shared" si="3"/>
        <v>43497</v>
      </c>
      <c r="G16" s="308">
        <f t="shared" si="4"/>
        <v>43497</v>
      </c>
      <c r="H16" s="307">
        <f t="shared" si="5"/>
        <v>43497</v>
      </c>
      <c r="I16" s="308">
        <f t="shared" si="6"/>
        <v>43503</v>
      </c>
      <c r="J16" s="309">
        <f t="shared" si="7"/>
        <v>43503</v>
      </c>
      <c r="K16" s="263">
        <f>I16+6</f>
        <v>43509</v>
      </c>
      <c r="L16" s="322">
        <f>K16</f>
        <v>43509</v>
      </c>
      <c r="M16" s="364" t="s">
        <v>181</v>
      </c>
      <c r="N16" s="363" t="s">
        <v>0</v>
      </c>
      <c r="O16" s="266" t="s">
        <v>25</v>
      </c>
      <c r="P16" s="322" t="str">
        <f>O16</f>
        <v>-</v>
      </c>
      <c r="Q16" s="320" t="s">
        <v>120</v>
      </c>
      <c r="R16" s="264" t="str">
        <f t="shared" si="8"/>
        <v>-</v>
      </c>
      <c r="S16" s="319" t="s">
        <v>120</v>
      </c>
      <c r="T16" s="266" t="s">
        <v>120</v>
      </c>
      <c r="U16" s="264" t="str">
        <f t="shared" si="10"/>
        <v>-</v>
      </c>
      <c r="V16" s="319" t="s">
        <v>120</v>
      </c>
      <c r="W16" s="266" t="s">
        <v>120</v>
      </c>
      <c r="X16" s="264" t="str">
        <f t="shared" si="9"/>
        <v>-</v>
      </c>
      <c r="Y16" s="319" t="s">
        <v>120</v>
      </c>
      <c r="Z16" s="661">
        <f>I16+AB16</f>
        <v>43514</v>
      </c>
      <c r="AA16" s="662">
        <f t="shared" si="0"/>
        <v>43514</v>
      </c>
      <c r="AB16" s="362">
        <v>11</v>
      </c>
      <c r="AC16" s="266" t="s">
        <v>313</v>
      </c>
      <c r="AD16" s="264" t="str">
        <f t="shared" si="1"/>
        <v>-</v>
      </c>
      <c r="AE16" s="319" t="s">
        <v>312</v>
      </c>
      <c r="AF16" s="318" t="s">
        <v>306</v>
      </c>
      <c r="AG16" s="181" t="s">
        <v>118</v>
      </c>
      <c r="AH16" s="361" t="s">
        <v>117</v>
      </c>
      <c r="AI16" s="318" t="s">
        <v>116</v>
      </c>
      <c r="AJ16" s="360" t="s">
        <v>183</v>
      </c>
    </row>
    <row r="17" spans="1:36" ht="17.5" customHeight="1" x14ac:dyDescent="0.35">
      <c r="A17" s="455" t="s">
        <v>199</v>
      </c>
      <c r="B17" s="466" t="s">
        <v>316</v>
      </c>
      <c r="C17" s="465">
        <f>I17-3</f>
        <v>43504</v>
      </c>
      <c r="D17" s="447">
        <f t="shared" si="2"/>
        <v>43504</v>
      </c>
      <c r="E17" s="452">
        <f>I17-4</f>
        <v>43503</v>
      </c>
      <c r="F17" s="451">
        <f t="shared" si="3"/>
        <v>43503</v>
      </c>
      <c r="G17" s="448">
        <f t="shared" si="4"/>
        <v>43505</v>
      </c>
      <c r="H17" s="451">
        <f t="shared" si="5"/>
        <v>43505</v>
      </c>
      <c r="I17" s="448">
        <f t="shared" si="6"/>
        <v>43507</v>
      </c>
      <c r="J17" s="447">
        <f t="shared" si="7"/>
        <v>43507</v>
      </c>
      <c r="K17" s="647" t="s">
        <v>120</v>
      </c>
      <c r="L17" s="648" t="s">
        <v>120</v>
      </c>
      <c r="M17" s="450" t="s">
        <v>1</v>
      </c>
      <c r="N17" s="464" t="s">
        <v>0</v>
      </c>
      <c r="O17" s="569" t="s">
        <v>120</v>
      </c>
      <c r="P17" s="571" t="s">
        <v>120</v>
      </c>
      <c r="Q17" s="345">
        <f>$I$17+S17</f>
        <v>43519</v>
      </c>
      <c r="R17" s="187">
        <f t="shared" si="8"/>
        <v>43519</v>
      </c>
      <c r="S17" s="342">
        <v>12</v>
      </c>
      <c r="T17" s="188">
        <f>$I$17+V17</f>
        <v>43520</v>
      </c>
      <c r="U17" s="187">
        <f t="shared" si="10"/>
        <v>43520</v>
      </c>
      <c r="V17" s="342">
        <v>13</v>
      </c>
      <c r="W17" s="188">
        <f>I17+Y17</f>
        <v>43522</v>
      </c>
      <c r="X17" s="187">
        <f t="shared" si="9"/>
        <v>43522</v>
      </c>
      <c r="Y17" s="446">
        <v>15</v>
      </c>
      <c r="Z17" s="188" t="s">
        <v>120</v>
      </c>
      <c r="AA17" s="187" t="str">
        <f t="shared" si="0"/>
        <v>-</v>
      </c>
      <c r="AB17" s="342" t="s">
        <v>0</v>
      </c>
      <c r="AC17" s="188">
        <f>I17+AE17</f>
        <v>43523</v>
      </c>
      <c r="AD17" s="187">
        <f t="shared" si="1"/>
        <v>43523</v>
      </c>
      <c r="AE17" s="342">
        <v>16</v>
      </c>
      <c r="AF17" s="445" t="s">
        <v>214</v>
      </c>
      <c r="AG17" s="463" t="s">
        <v>311</v>
      </c>
      <c r="AH17" s="191"/>
      <c r="AI17" s="461"/>
      <c r="AJ17" s="460" t="s">
        <v>309</v>
      </c>
    </row>
    <row r="18" spans="1:36" ht="17.5" customHeight="1" x14ac:dyDescent="0.35">
      <c r="A18" s="215" t="s">
        <v>199</v>
      </c>
      <c r="B18" s="216" t="s">
        <v>316</v>
      </c>
      <c r="C18" s="459">
        <f>I18-3</f>
        <v>43504</v>
      </c>
      <c r="D18" s="436">
        <f t="shared" si="2"/>
        <v>43504</v>
      </c>
      <c r="E18" s="196">
        <f>I18-4</f>
        <v>43503</v>
      </c>
      <c r="F18" s="197">
        <f t="shared" si="3"/>
        <v>43503</v>
      </c>
      <c r="G18" s="198">
        <f t="shared" si="4"/>
        <v>43505</v>
      </c>
      <c r="H18" s="199">
        <f t="shared" si="5"/>
        <v>43505</v>
      </c>
      <c r="I18" s="198">
        <f t="shared" si="6"/>
        <v>43507</v>
      </c>
      <c r="J18" s="432">
        <f t="shared" si="7"/>
        <v>43507</v>
      </c>
      <c r="K18" s="202" t="s">
        <v>120</v>
      </c>
      <c r="L18" s="203" t="s">
        <v>120</v>
      </c>
      <c r="M18" s="458" t="s">
        <v>129</v>
      </c>
      <c r="N18" s="457" t="s">
        <v>0</v>
      </c>
      <c r="O18" s="217" t="s">
        <v>120</v>
      </c>
      <c r="P18" s="219" t="s">
        <v>120</v>
      </c>
      <c r="Q18" s="206" t="s">
        <v>120</v>
      </c>
      <c r="R18" s="201" t="str">
        <f t="shared" si="8"/>
        <v>-</v>
      </c>
      <c r="S18" s="207" t="s">
        <v>0</v>
      </c>
      <c r="T18" s="200" t="s">
        <v>120</v>
      </c>
      <c r="U18" s="201" t="str">
        <f t="shared" si="10"/>
        <v>-</v>
      </c>
      <c r="V18" s="207" t="s">
        <v>120</v>
      </c>
      <c r="W18" s="200" t="s">
        <v>120</v>
      </c>
      <c r="X18" s="201" t="str">
        <f t="shared" si="9"/>
        <v>-</v>
      </c>
      <c r="Y18" s="207" t="s">
        <v>0</v>
      </c>
      <c r="Z18" s="663">
        <f>I18+AB18</f>
        <v>43524</v>
      </c>
      <c r="AA18" s="664">
        <f t="shared" si="0"/>
        <v>43524</v>
      </c>
      <c r="AB18" s="456">
        <v>17</v>
      </c>
      <c r="AC18" s="200" t="s">
        <v>120</v>
      </c>
      <c r="AD18" s="201" t="str">
        <f t="shared" si="1"/>
        <v>-</v>
      </c>
      <c r="AE18" s="207" t="s">
        <v>0</v>
      </c>
      <c r="AF18" s="224" t="s">
        <v>303</v>
      </c>
      <c r="AG18" s="225" t="s">
        <v>126</v>
      </c>
      <c r="AH18" s="226" t="s">
        <v>127</v>
      </c>
      <c r="AI18" s="227"/>
      <c r="AJ18" s="228" t="s">
        <v>309</v>
      </c>
    </row>
    <row r="19" spans="1:36" ht="17.5" customHeight="1" x14ac:dyDescent="0.35">
      <c r="A19" s="455" t="s">
        <v>200</v>
      </c>
      <c r="B19" s="454" t="s">
        <v>317</v>
      </c>
      <c r="C19" s="453">
        <f>I19-6</f>
        <v>43504</v>
      </c>
      <c r="D19" s="447">
        <f t="shared" si="2"/>
        <v>43504</v>
      </c>
      <c r="E19" s="452">
        <f>I19-3</f>
        <v>43507</v>
      </c>
      <c r="F19" s="451">
        <f t="shared" si="3"/>
        <v>43507</v>
      </c>
      <c r="G19" s="448">
        <f t="shared" si="4"/>
        <v>43508</v>
      </c>
      <c r="H19" s="451">
        <f t="shared" si="5"/>
        <v>43508</v>
      </c>
      <c r="I19" s="448">
        <f t="shared" si="6"/>
        <v>43510</v>
      </c>
      <c r="J19" s="447">
        <f t="shared" si="7"/>
        <v>43510</v>
      </c>
      <c r="K19" s="583" t="s">
        <v>120</v>
      </c>
      <c r="L19" s="571" t="s">
        <v>120</v>
      </c>
      <c r="M19" s="450" t="s">
        <v>1</v>
      </c>
      <c r="N19" s="449" t="s">
        <v>0</v>
      </c>
      <c r="O19" s="569" t="s">
        <v>120</v>
      </c>
      <c r="P19" s="571" t="s">
        <v>120</v>
      </c>
      <c r="Q19" s="587">
        <f>$I$19+S19</f>
        <v>43521</v>
      </c>
      <c r="R19" s="570">
        <f t="shared" si="8"/>
        <v>43521</v>
      </c>
      <c r="S19" s="446">
        <f>$S$9</f>
        <v>11</v>
      </c>
      <c r="T19" s="569" t="s">
        <v>120</v>
      </c>
      <c r="U19" s="570" t="str">
        <f t="shared" si="10"/>
        <v>-</v>
      </c>
      <c r="V19" s="446" t="str">
        <f>$V$9</f>
        <v>-</v>
      </c>
      <c r="W19" s="569">
        <f>I19+Y19</f>
        <v>43522</v>
      </c>
      <c r="X19" s="570">
        <f t="shared" si="9"/>
        <v>43522</v>
      </c>
      <c r="Y19" s="446">
        <f>$Y$9</f>
        <v>12</v>
      </c>
      <c r="Z19" s="569" t="s">
        <v>120</v>
      </c>
      <c r="AA19" s="570" t="str">
        <f t="shared" si="0"/>
        <v>-</v>
      </c>
      <c r="AB19" s="446" t="s">
        <v>0</v>
      </c>
      <c r="AC19" s="569">
        <f>I19+AE19</f>
        <v>43524</v>
      </c>
      <c r="AD19" s="570">
        <f t="shared" si="1"/>
        <v>43524</v>
      </c>
      <c r="AE19" s="446">
        <f>$AE$9</f>
        <v>14</v>
      </c>
      <c r="AF19" s="445" t="s">
        <v>123</v>
      </c>
      <c r="AG19" s="225" t="s">
        <v>126</v>
      </c>
      <c r="AH19" s="444"/>
      <c r="AI19" s="443" t="s">
        <v>125</v>
      </c>
      <c r="AJ19" s="442" t="s">
        <v>310</v>
      </c>
    </row>
    <row r="20" spans="1:36" ht="17.5" customHeight="1" x14ac:dyDescent="0.35">
      <c r="A20" s="215" t="s">
        <v>200</v>
      </c>
      <c r="B20" s="441" t="s">
        <v>317</v>
      </c>
      <c r="C20" s="480">
        <f>I20-6</f>
        <v>43504</v>
      </c>
      <c r="D20" s="479">
        <f t="shared" si="2"/>
        <v>43504</v>
      </c>
      <c r="E20" s="438">
        <f>I20-3</f>
        <v>43507</v>
      </c>
      <c r="F20" s="437">
        <f t="shared" si="3"/>
        <v>43507</v>
      </c>
      <c r="G20" s="485">
        <f t="shared" si="4"/>
        <v>43508</v>
      </c>
      <c r="H20" s="486">
        <f t="shared" si="5"/>
        <v>43508</v>
      </c>
      <c r="I20" s="485">
        <f t="shared" si="6"/>
        <v>43510</v>
      </c>
      <c r="J20" s="479">
        <f t="shared" si="7"/>
        <v>43510</v>
      </c>
      <c r="K20" s="649">
        <f>I20+6</f>
        <v>43516</v>
      </c>
      <c r="L20" s="650">
        <f>K20</f>
        <v>43516</v>
      </c>
      <c r="M20" s="435" t="s">
        <v>205</v>
      </c>
      <c r="N20" s="434" t="s">
        <v>328</v>
      </c>
      <c r="O20" s="655">
        <f>I20+9</f>
        <v>43519</v>
      </c>
      <c r="P20" s="650">
        <f>O20</f>
        <v>43519</v>
      </c>
      <c r="Q20" s="206" t="s">
        <v>120</v>
      </c>
      <c r="R20" s="201" t="str">
        <f t="shared" si="8"/>
        <v>-</v>
      </c>
      <c r="S20" s="207" t="s">
        <v>0</v>
      </c>
      <c r="T20" s="200" t="s">
        <v>120</v>
      </c>
      <c r="U20" s="201" t="str">
        <f t="shared" si="10"/>
        <v>-</v>
      </c>
      <c r="V20" s="207" t="s">
        <v>0</v>
      </c>
      <c r="W20" s="200" t="s">
        <v>120</v>
      </c>
      <c r="X20" s="201" t="str">
        <f t="shared" si="9"/>
        <v>-</v>
      </c>
      <c r="Y20" s="207" t="s">
        <v>0</v>
      </c>
      <c r="Z20" s="217">
        <f>I20+AB20</f>
        <v>43522</v>
      </c>
      <c r="AA20" s="201">
        <f t="shared" si="0"/>
        <v>43522</v>
      </c>
      <c r="AB20" s="433">
        <v>12</v>
      </c>
      <c r="AC20" s="200" t="s">
        <v>0</v>
      </c>
      <c r="AD20" s="201" t="s">
        <v>0</v>
      </c>
      <c r="AE20" s="207" t="s">
        <v>0</v>
      </c>
      <c r="AF20" s="431" t="s">
        <v>123</v>
      </c>
      <c r="AG20" s="478" t="s">
        <v>122</v>
      </c>
      <c r="AH20" s="487" t="s">
        <v>117</v>
      </c>
      <c r="AI20" s="431"/>
      <c r="AJ20" s="429" t="s">
        <v>307</v>
      </c>
    </row>
    <row r="21" spans="1:36" ht="17.5" customHeight="1" thickBot="1" x14ac:dyDescent="0.4">
      <c r="A21" s="428" t="s">
        <v>200</v>
      </c>
      <c r="B21" s="427" t="s">
        <v>317</v>
      </c>
      <c r="C21" s="476">
        <f>I21-6</f>
        <v>43504</v>
      </c>
      <c r="D21" s="417">
        <f t="shared" si="2"/>
        <v>43504</v>
      </c>
      <c r="E21" s="424">
        <f>I21-6</f>
        <v>43504</v>
      </c>
      <c r="F21" s="423">
        <f t="shared" si="3"/>
        <v>43504</v>
      </c>
      <c r="G21" s="418">
        <f>G16+9</f>
        <v>43506</v>
      </c>
      <c r="H21" s="422">
        <f t="shared" si="5"/>
        <v>43506</v>
      </c>
      <c r="I21" s="418">
        <f t="shared" si="6"/>
        <v>43510</v>
      </c>
      <c r="J21" s="417">
        <f t="shared" si="7"/>
        <v>43510</v>
      </c>
      <c r="K21" s="651">
        <f>I21+6</f>
        <v>43516</v>
      </c>
      <c r="L21" s="652">
        <f>K21</f>
        <v>43516</v>
      </c>
      <c r="M21" s="421" t="s">
        <v>181</v>
      </c>
      <c r="N21" s="420" t="s">
        <v>0</v>
      </c>
      <c r="O21" s="310" t="s">
        <v>0</v>
      </c>
      <c r="P21" s="652" t="s">
        <v>0</v>
      </c>
      <c r="Q21" s="658" t="s">
        <v>120</v>
      </c>
      <c r="R21" s="311" t="str">
        <f t="shared" si="8"/>
        <v>-</v>
      </c>
      <c r="S21" s="416" t="s">
        <v>0</v>
      </c>
      <c r="T21" s="310" t="s">
        <v>120</v>
      </c>
      <c r="U21" s="311" t="str">
        <f t="shared" si="10"/>
        <v>-</v>
      </c>
      <c r="V21" s="416" t="s">
        <v>120</v>
      </c>
      <c r="W21" s="310" t="s">
        <v>120</v>
      </c>
      <c r="X21" s="311" t="str">
        <f t="shared" si="9"/>
        <v>-</v>
      </c>
      <c r="Y21" s="416" t="s">
        <v>0</v>
      </c>
      <c r="Z21" s="665">
        <f>I21+AB21</f>
        <v>43521</v>
      </c>
      <c r="AA21" s="666">
        <f t="shared" si="0"/>
        <v>43521</v>
      </c>
      <c r="AB21" s="419">
        <v>11</v>
      </c>
      <c r="AC21" s="310" t="s">
        <v>0</v>
      </c>
      <c r="AD21" s="311" t="str">
        <f t="shared" ref="AD21" si="11">AC21</f>
        <v>-</v>
      </c>
      <c r="AE21" s="416" t="s">
        <v>0</v>
      </c>
      <c r="AF21" s="415" t="s">
        <v>305</v>
      </c>
      <c r="AG21" s="249" t="s">
        <v>118</v>
      </c>
      <c r="AH21" s="475" t="s">
        <v>117</v>
      </c>
      <c r="AI21" s="415" t="s">
        <v>116</v>
      </c>
      <c r="AJ21" s="412" t="s">
        <v>182</v>
      </c>
    </row>
    <row r="22" spans="1:36" ht="17.5" customHeight="1" x14ac:dyDescent="0.35">
      <c r="A22" s="108" t="s">
        <v>201</v>
      </c>
      <c r="B22" s="411" t="s">
        <v>318</v>
      </c>
      <c r="C22" s="474">
        <f>I22-3</f>
        <v>43511</v>
      </c>
      <c r="D22" s="392">
        <f t="shared" si="2"/>
        <v>43511</v>
      </c>
      <c r="E22" s="109">
        <f>I22-4</f>
        <v>43510</v>
      </c>
      <c r="F22" s="110">
        <f t="shared" si="3"/>
        <v>43510</v>
      </c>
      <c r="G22" s="111">
        <f t="shared" ref="G22:G56" si="12">G17+7</f>
        <v>43512</v>
      </c>
      <c r="H22" s="110">
        <f t="shared" si="5"/>
        <v>43512</v>
      </c>
      <c r="I22" s="111">
        <f t="shared" si="6"/>
        <v>43514</v>
      </c>
      <c r="J22" s="473">
        <f t="shared" si="7"/>
        <v>43514</v>
      </c>
      <c r="K22" s="254" t="s">
        <v>120</v>
      </c>
      <c r="L22" s="256" t="s">
        <v>120</v>
      </c>
      <c r="M22" s="395" t="s">
        <v>1</v>
      </c>
      <c r="N22" s="410" t="s">
        <v>0</v>
      </c>
      <c r="O22" s="556" t="s">
        <v>120</v>
      </c>
      <c r="P22" s="572" t="s">
        <v>120</v>
      </c>
      <c r="Q22" s="656">
        <f>$I$22+S22</f>
        <v>43526</v>
      </c>
      <c r="R22" s="657">
        <f t="shared" si="8"/>
        <v>43526</v>
      </c>
      <c r="S22" s="112">
        <v>12</v>
      </c>
      <c r="T22" s="653">
        <f>$I$22+V22</f>
        <v>43527</v>
      </c>
      <c r="U22" s="657">
        <f t="shared" si="10"/>
        <v>43527</v>
      </c>
      <c r="V22" s="112">
        <f>$V$7</f>
        <v>13</v>
      </c>
      <c r="W22" s="653">
        <f>I22+Y22</f>
        <v>43529</v>
      </c>
      <c r="X22" s="657">
        <f t="shared" si="9"/>
        <v>43529</v>
      </c>
      <c r="Y22" s="112">
        <f>$Y$7</f>
        <v>15</v>
      </c>
      <c r="Z22" s="653" t="s">
        <v>120</v>
      </c>
      <c r="AA22" s="657" t="str">
        <f t="shared" si="0"/>
        <v>-</v>
      </c>
      <c r="AB22" s="112" t="s">
        <v>0</v>
      </c>
      <c r="AC22" s="653">
        <f>I22+AE22</f>
        <v>43530</v>
      </c>
      <c r="AD22" s="657">
        <f t="shared" ref="AD22:AD56" si="13">AC22</f>
        <v>43530</v>
      </c>
      <c r="AE22" s="113">
        <f>$AE$7</f>
        <v>16</v>
      </c>
      <c r="AF22" s="114" t="s">
        <v>214</v>
      </c>
      <c r="AG22" s="115" t="s">
        <v>126</v>
      </c>
      <c r="AH22" s="331"/>
      <c r="AI22" s="116"/>
      <c r="AJ22" s="44" t="s">
        <v>309</v>
      </c>
    </row>
    <row r="23" spans="1:36" ht="17.5" customHeight="1" x14ac:dyDescent="0.35">
      <c r="A23" s="143" t="s">
        <v>201</v>
      </c>
      <c r="B23" s="385" t="s">
        <v>318</v>
      </c>
      <c r="C23" s="405">
        <f>I23-3</f>
        <v>43511</v>
      </c>
      <c r="D23" s="404">
        <f t="shared" si="2"/>
        <v>43511</v>
      </c>
      <c r="E23" s="472">
        <f>I23-4</f>
        <v>43510</v>
      </c>
      <c r="F23" s="471">
        <f t="shared" si="3"/>
        <v>43510</v>
      </c>
      <c r="G23" s="146">
        <f t="shared" si="12"/>
        <v>43512</v>
      </c>
      <c r="H23" s="145">
        <f t="shared" si="5"/>
        <v>43512</v>
      </c>
      <c r="I23" s="146">
        <f t="shared" si="6"/>
        <v>43514</v>
      </c>
      <c r="J23" s="404">
        <f t="shared" si="7"/>
        <v>43514</v>
      </c>
      <c r="K23" s="127" t="s">
        <v>120</v>
      </c>
      <c r="L23" s="128" t="s">
        <v>120</v>
      </c>
      <c r="M23" s="403" t="s">
        <v>129</v>
      </c>
      <c r="N23" s="402" t="s">
        <v>0</v>
      </c>
      <c r="O23" s="147" t="s">
        <v>120</v>
      </c>
      <c r="P23" s="150" t="s">
        <v>120</v>
      </c>
      <c r="Q23" s="153" t="s">
        <v>120</v>
      </c>
      <c r="R23" s="148" t="str">
        <f t="shared" si="8"/>
        <v>-</v>
      </c>
      <c r="S23" s="154" t="s">
        <v>0</v>
      </c>
      <c r="T23" s="147" t="s">
        <v>120</v>
      </c>
      <c r="U23" s="148" t="str">
        <f t="shared" si="10"/>
        <v>-</v>
      </c>
      <c r="V23" s="154" t="s">
        <v>0</v>
      </c>
      <c r="W23" s="147" t="s">
        <v>120</v>
      </c>
      <c r="X23" s="148" t="str">
        <f t="shared" si="9"/>
        <v>-</v>
      </c>
      <c r="Y23" s="154" t="s">
        <v>0</v>
      </c>
      <c r="Z23" s="667">
        <f>I23+AB23</f>
        <v>43531</v>
      </c>
      <c r="AA23" s="668">
        <f t="shared" si="0"/>
        <v>43531</v>
      </c>
      <c r="AB23" s="470">
        <v>17</v>
      </c>
      <c r="AC23" s="147" t="s">
        <v>120</v>
      </c>
      <c r="AD23" s="148" t="str">
        <f t="shared" si="13"/>
        <v>-</v>
      </c>
      <c r="AE23" s="154" t="s">
        <v>0</v>
      </c>
      <c r="AF23" s="160" t="s">
        <v>214</v>
      </c>
      <c r="AG23" s="161" t="s">
        <v>126</v>
      </c>
      <c r="AH23" s="162" t="s">
        <v>127</v>
      </c>
      <c r="AI23" s="163"/>
      <c r="AJ23" s="164" t="s">
        <v>309</v>
      </c>
    </row>
    <row r="24" spans="1:36" ht="17.5" customHeight="1" x14ac:dyDescent="0.35">
      <c r="A24" s="400" t="s">
        <v>202</v>
      </c>
      <c r="B24" s="399" t="s">
        <v>319</v>
      </c>
      <c r="C24" s="398">
        <f>I24-6</f>
        <v>43511</v>
      </c>
      <c r="D24" s="392">
        <f t="shared" si="2"/>
        <v>43511</v>
      </c>
      <c r="E24" s="397">
        <f>I24-3</f>
        <v>43514</v>
      </c>
      <c r="F24" s="396">
        <f t="shared" si="3"/>
        <v>43514</v>
      </c>
      <c r="G24" s="393">
        <f t="shared" si="12"/>
        <v>43515</v>
      </c>
      <c r="H24" s="396">
        <f t="shared" si="5"/>
        <v>43515</v>
      </c>
      <c r="I24" s="393">
        <f t="shared" si="6"/>
        <v>43517</v>
      </c>
      <c r="J24" s="392">
        <f t="shared" si="7"/>
        <v>43517</v>
      </c>
      <c r="K24" s="563" t="s">
        <v>120</v>
      </c>
      <c r="L24" s="572" t="s">
        <v>120</v>
      </c>
      <c r="M24" s="395" t="s">
        <v>1</v>
      </c>
      <c r="N24" s="394" t="s">
        <v>0</v>
      </c>
      <c r="O24" s="556" t="s">
        <v>120</v>
      </c>
      <c r="P24" s="572" t="s">
        <v>120</v>
      </c>
      <c r="Q24" s="574">
        <f>$I$24+S24</f>
        <v>43528</v>
      </c>
      <c r="R24" s="559">
        <f t="shared" si="8"/>
        <v>43528</v>
      </c>
      <c r="S24" s="391">
        <f>$S$9</f>
        <v>11</v>
      </c>
      <c r="T24" s="556" t="s">
        <v>120</v>
      </c>
      <c r="U24" s="559" t="s">
        <v>120</v>
      </c>
      <c r="V24" s="391" t="str">
        <f>$V$9</f>
        <v>-</v>
      </c>
      <c r="W24" s="556">
        <f>I24+Y24</f>
        <v>43529</v>
      </c>
      <c r="X24" s="559">
        <f t="shared" si="9"/>
        <v>43529</v>
      </c>
      <c r="Y24" s="391">
        <f>$Y$9</f>
        <v>12</v>
      </c>
      <c r="Z24" s="556" t="s">
        <v>120</v>
      </c>
      <c r="AA24" s="559" t="str">
        <f t="shared" si="0"/>
        <v>-</v>
      </c>
      <c r="AB24" s="391" t="s">
        <v>0</v>
      </c>
      <c r="AC24" s="556">
        <f>I24+AE24</f>
        <v>43531</v>
      </c>
      <c r="AD24" s="559">
        <f t="shared" si="13"/>
        <v>43531</v>
      </c>
      <c r="AE24" s="391">
        <f>$AE$9</f>
        <v>14</v>
      </c>
      <c r="AF24" s="390" t="s">
        <v>123</v>
      </c>
      <c r="AG24" s="161" t="s">
        <v>126</v>
      </c>
      <c r="AH24" s="483"/>
      <c r="AI24" s="388" t="s">
        <v>125</v>
      </c>
      <c r="AJ24" s="386" t="s">
        <v>310</v>
      </c>
    </row>
    <row r="25" spans="1:36" ht="17.5" customHeight="1" x14ac:dyDescent="0.35">
      <c r="A25" s="143" t="s">
        <v>202</v>
      </c>
      <c r="B25" s="385" t="s">
        <v>319</v>
      </c>
      <c r="C25" s="482">
        <f>I25-6</f>
        <v>43511</v>
      </c>
      <c r="D25" s="378">
        <f t="shared" si="2"/>
        <v>43511</v>
      </c>
      <c r="E25" s="382">
        <f>I25-3</f>
        <v>43514</v>
      </c>
      <c r="F25" s="381">
        <f t="shared" si="3"/>
        <v>43514</v>
      </c>
      <c r="G25" s="379">
        <f t="shared" si="12"/>
        <v>43515</v>
      </c>
      <c r="H25" s="380">
        <f t="shared" si="5"/>
        <v>43515</v>
      </c>
      <c r="I25" s="379">
        <f t="shared" si="6"/>
        <v>43517</v>
      </c>
      <c r="J25" s="378">
        <f t="shared" si="7"/>
        <v>43517</v>
      </c>
      <c r="K25" s="645">
        <f>I25+6</f>
        <v>43523</v>
      </c>
      <c r="L25" s="646">
        <f>K25</f>
        <v>43523</v>
      </c>
      <c r="M25" s="377" t="s">
        <v>206</v>
      </c>
      <c r="N25" s="376" t="s">
        <v>329</v>
      </c>
      <c r="O25" s="654">
        <f>I25+9</f>
        <v>43526</v>
      </c>
      <c r="P25" s="646">
        <f>O25</f>
        <v>43526</v>
      </c>
      <c r="Q25" s="153" t="s">
        <v>120</v>
      </c>
      <c r="R25" s="148" t="str">
        <f t="shared" si="8"/>
        <v>-</v>
      </c>
      <c r="S25" s="154" t="s">
        <v>0</v>
      </c>
      <c r="T25" s="147" t="s">
        <v>120</v>
      </c>
      <c r="U25" s="148" t="str">
        <f>T25</f>
        <v>-</v>
      </c>
      <c r="V25" s="154" t="s">
        <v>0</v>
      </c>
      <c r="W25" s="147" t="s">
        <v>120</v>
      </c>
      <c r="X25" s="148" t="str">
        <f t="shared" si="9"/>
        <v>-</v>
      </c>
      <c r="Y25" s="154" t="s">
        <v>0</v>
      </c>
      <c r="Z25" s="125">
        <f>I25+AB25</f>
        <v>43529</v>
      </c>
      <c r="AA25" s="126">
        <f t="shared" si="0"/>
        <v>43529</v>
      </c>
      <c r="AB25" s="375">
        <v>12</v>
      </c>
      <c r="AC25" s="147" t="s">
        <v>120</v>
      </c>
      <c r="AD25" s="148" t="str">
        <f t="shared" si="13"/>
        <v>-</v>
      </c>
      <c r="AE25" s="154" t="s">
        <v>0</v>
      </c>
      <c r="AF25" s="371" t="s">
        <v>123</v>
      </c>
      <c r="AG25" s="468" t="s">
        <v>122</v>
      </c>
      <c r="AH25" s="467" t="s">
        <v>117</v>
      </c>
      <c r="AI25" s="371"/>
      <c r="AJ25" s="370" t="s">
        <v>307</v>
      </c>
    </row>
    <row r="26" spans="1:36" ht="17.5" customHeight="1" thickBot="1" x14ac:dyDescent="0.4">
      <c r="A26" s="261" t="s">
        <v>202</v>
      </c>
      <c r="B26" s="369" t="s">
        <v>319</v>
      </c>
      <c r="C26" s="481">
        <f>I26-6</f>
        <v>43511</v>
      </c>
      <c r="D26" s="309">
        <f t="shared" si="2"/>
        <v>43511</v>
      </c>
      <c r="E26" s="366">
        <f>I26-6</f>
        <v>43511</v>
      </c>
      <c r="F26" s="365">
        <f t="shared" si="3"/>
        <v>43511</v>
      </c>
      <c r="G26" s="308">
        <f t="shared" si="12"/>
        <v>43513</v>
      </c>
      <c r="H26" s="307">
        <f t="shared" si="5"/>
        <v>43513</v>
      </c>
      <c r="I26" s="308">
        <f t="shared" si="6"/>
        <v>43517</v>
      </c>
      <c r="J26" s="309">
        <f t="shared" si="7"/>
        <v>43517</v>
      </c>
      <c r="K26" s="263">
        <f>I26+6</f>
        <v>43523</v>
      </c>
      <c r="L26" s="322">
        <f>K26</f>
        <v>43523</v>
      </c>
      <c r="M26" s="364" t="s">
        <v>181</v>
      </c>
      <c r="N26" s="363" t="s">
        <v>0</v>
      </c>
      <c r="O26" s="266" t="s">
        <v>25</v>
      </c>
      <c r="P26" s="322" t="str">
        <f>O26</f>
        <v>-</v>
      </c>
      <c r="Q26" s="320" t="s">
        <v>120</v>
      </c>
      <c r="R26" s="264" t="str">
        <f t="shared" si="8"/>
        <v>-</v>
      </c>
      <c r="S26" s="319" t="s">
        <v>0</v>
      </c>
      <c r="T26" s="266" t="s">
        <v>120</v>
      </c>
      <c r="U26" s="264" t="str">
        <f>T26</f>
        <v>-</v>
      </c>
      <c r="V26" s="319" t="s">
        <v>0</v>
      </c>
      <c r="W26" s="266" t="s">
        <v>120</v>
      </c>
      <c r="X26" s="264" t="str">
        <f t="shared" si="9"/>
        <v>-</v>
      </c>
      <c r="Y26" s="319" t="s">
        <v>0</v>
      </c>
      <c r="Z26" s="661">
        <f>I26+AB26</f>
        <v>43529</v>
      </c>
      <c r="AA26" s="662">
        <f t="shared" si="0"/>
        <v>43529</v>
      </c>
      <c r="AB26" s="362">
        <v>12</v>
      </c>
      <c r="AC26" s="266" t="s">
        <v>0</v>
      </c>
      <c r="AD26" s="264" t="str">
        <f t="shared" si="13"/>
        <v>-</v>
      </c>
      <c r="AE26" s="319" t="s">
        <v>0</v>
      </c>
      <c r="AF26" s="318" t="s">
        <v>305</v>
      </c>
      <c r="AG26" s="181" t="s">
        <v>118</v>
      </c>
      <c r="AH26" s="361" t="s">
        <v>117</v>
      </c>
      <c r="AI26" s="318" t="s">
        <v>116</v>
      </c>
      <c r="AJ26" s="360" t="s">
        <v>182</v>
      </c>
    </row>
    <row r="27" spans="1:36" ht="17.5" customHeight="1" x14ac:dyDescent="0.35">
      <c r="A27" s="455" t="s">
        <v>203</v>
      </c>
      <c r="B27" s="466" t="s">
        <v>320</v>
      </c>
      <c r="C27" s="465">
        <f>I27-3</f>
        <v>43518</v>
      </c>
      <c r="D27" s="447">
        <f t="shared" si="2"/>
        <v>43518</v>
      </c>
      <c r="E27" s="452">
        <f>I27-4</f>
        <v>43517</v>
      </c>
      <c r="F27" s="451">
        <f t="shared" si="3"/>
        <v>43517</v>
      </c>
      <c r="G27" s="448">
        <f t="shared" si="12"/>
        <v>43519</v>
      </c>
      <c r="H27" s="451">
        <f t="shared" si="5"/>
        <v>43519</v>
      </c>
      <c r="I27" s="448">
        <f t="shared" si="6"/>
        <v>43521</v>
      </c>
      <c r="J27" s="447">
        <f t="shared" si="7"/>
        <v>43521</v>
      </c>
      <c r="K27" s="647" t="s">
        <v>120</v>
      </c>
      <c r="L27" s="648" t="s">
        <v>120</v>
      </c>
      <c r="M27" s="450" t="s">
        <v>1</v>
      </c>
      <c r="N27" s="464" t="s">
        <v>0</v>
      </c>
      <c r="O27" s="569" t="s">
        <v>120</v>
      </c>
      <c r="P27" s="571" t="s">
        <v>120</v>
      </c>
      <c r="Q27" s="345">
        <f>$I$27+S27</f>
        <v>43533</v>
      </c>
      <c r="R27" s="187">
        <f t="shared" si="8"/>
        <v>43533</v>
      </c>
      <c r="S27" s="342">
        <v>12</v>
      </c>
      <c r="T27" s="188">
        <f>$I$27+V27</f>
        <v>43534</v>
      </c>
      <c r="U27" s="187">
        <f>T27</f>
        <v>43534</v>
      </c>
      <c r="V27" s="342">
        <f>$V$7</f>
        <v>13</v>
      </c>
      <c r="W27" s="188">
        <f>I27+Y27</f>
        <v>43536</v>
      </c>
      <c r="X27" s="187">
        <f t="shared" si="9"/>
        <v>43536</v>
      </c>
      <c r="Y27" s="446">
        <f>$Y$7</f>
        <v>15</v>
      </c>
      <c r="Z27" s="188" t="s">
        <v>120</v>
      </c>
      <c r="AA27" s="187" t="str">
        <f t="shared" si="0"/>
        <v>-</v>
      </c>
      <c r="AB27" s="342" t="s">
        <v>0</v>
      </c>
      <c r="AC27" s="188">
        <f>I27+AE27</f>
        <v>43537</v>
      </c>
      <c r="AD27" s="187">
        <f t="shared" si="13"/>
        <v>43537</v>
      </c>
      <c r="AE27" s="342">
        <f>$AE$7</f>
        <v>16</v>
      </c>
      <c r="AF27" s="445" t="s">
        <v>214</v>
      </c>
      <c r="AG27" s="463" t="s">
        <v>126</v>
      </c>
      <c r="AH27" s="191"/>
      <c r="AI27" s="461"/>
      <c r="AJ27" s="460" t="s">
        <v>309</v>
      </c>
    </row>
    <row r="28" spans="1:36" ht="17.5" customHeight="1" x14ac:dyDescent="0.35">
      <c r="A28" s="215" t="s">
        <v>203</v>
      </c>
      <c r="B28" s="216" t="s">
        <v>320</v>
      </c>
      <c r="C28" s="459">
        <f>I28-3</f>
        <v>43518</v>
      </c>
      <c r="D28" s="436">
        <f t="shared" si="2"/>
        <v>43518</v>
      </c>
      <c r="E28" s="196">
        <f>I28-4</f>
        <v>43517</v>
      </c>
      <c r="F28" s="197">
        <f t="shared" si="3"/>
        <v>43517</v>
      </c>
      <c r="G28" s="198">
        <f t="shared" si="12"/>
        <v>43519</v>
      </c>
      <c r="H28" s="199">
        <f t="shared" si="5"/>
        <v>43519</v>
      </c>
      <c r="I28" s="198">
        <f t="shared" si="6"/>
        <v>43521</v>
      </c>
      <c r="J28" s="432">
        <f t="shared" si="7"/>
        <v>43521</v>
      </c>
      <c r="K28" s="202" t="s">
        <v>120</v>
      </c>
      <c r="L28" s="203" t="s">
        <v>120</v>
      </c>
      <c r="M28" s="458" t="s">
        <v>129</v>
      </c>
      <c r="N28" s="457" t="s">
        <v>0</v>
      </c>
      <c r="O28" s="217" t="s">
        <v>120</v>
      </c>
      <c r="P28" s="219" t="s">
        <v>120</v>
      </c>
      <c r="Q28" s="206" t="s">
        <v>120</v>
      </c>
      <c r="R28" s="201" t="str">
        <f t="shared" si="8"/>
        <v>-</v>
      </c>
      <c r="S28" s="207" t="s">
        <v>0</v>
      </c>
      <c r="T28" s="200" t="s">
        <v>120</v>
      </c>
      <c r="U28" s="201" t="str">
        <f>T28</f>
        <v>-</v>
      </c>
      <c r="V28" s="207" t="s">
        <v>0</v>
      </c>
      <c r="W28" s="200" t="s">
        <v>120</v>
      </c>
      <c r="X28" s="201" t="str">
        <f t="shared" si="9"/>
        <v>-</v>
      </c>
      <c r="Y28" s="207" t="s">
        <v>0</v>
      </c>
      <c r="Z28" s="663">
        <f>I28+AB28</f>
        <v>43538</v>
      </c>
      <c r="AA28" s="664">
        <f t="shared" si="0"/>
        <v>43538</v>
      </c>
      <c r="AB28" s="456">
        <v>17</v>
      </c>
      <c r="AC28" s="200" t="s">
        <v>120</v>
      </c>
      <c r="AD28" s="201" t="str">
        <f t="shared" si="13"/>
        <v>-</v>
      </c>
      <c r="AE28" s="207" t="s">
        <v>0</v>
      </c>
      <c r="AF28" s="224" t="s">
        <v>214</v>
      </c>
      <c r="AG28" s="225" t="s">
        <v>126</v>
      </c>
      <c r="AH28" s="226" t="s">
        <v>127</v>
      </c>
      <c r="AI28" s="227"/>
      <c r="AJ28" s="228" t="s">
        <v>309</v>
      </c>
    </row>
    <row r="29" spans="1:36" ht="17.5" customHeight="1" x14ac:dyDescent="0.35">
      <c r="A29" s="455" t="s">
        <v>204</v>
      </c>
      <c r="B29" s="454" t="s">
        <v>321</v>
      </c>
      <c r="C29" s="453">
        <f>I29-6</f>
        <v>43518</v>
      </c>
      <c r="D29" s="447">
        <f t="shared" si="2"/>
        <v>43518</v>
      </c>
      <c r="E29" s="452">
        <f>I29-3</f>
        <v>43521</v>
      </c>
      <c r="F29" s="451">
        <f t="shared" si="3"/>
        <v>43521</v>
      </c>
      <c r="G29" s="448">
        <f t="shared" si="12"/>
        <v>43522</v>
      </c>
      <c r="H29" s="451">
        <f t="shared" si="5"/>
        <v>43522</v>
      </c>
      <c r="I29" s="448">
        <f t="shared" si="6"/>
        <v>43524</v>
      </c>
      <c r="J29" s="447">
        <f t="shared" si="7"/>
        <v>43524</v>
      </c>
      <c r="K29" s="583" t="s">
        <v>120</v>
      </c>
      <c r="L29" s="571" t="s">
        <v>120</v>
      </c>
      <c r="M29" s="450" t="s">
        <v>1</v>
      </c>
      <c r="N29" s="449" t="s">
        <v>0</v>
      </c>
      <c r="O29" s="569" t="s">
        <v>120</v>
      </c>
      <c r="P29" s="571" t="s">
        <v>120</v>
      </c>
      <c r="Q29" s="587">
        <f>$I$29+S29</f>
        <v>43535</v>
      </c>
      <c r="R29" s="570">
        <f t="shared" si="8"/>
        <v>43535</v>
      </c>
      <c r="S29" s="446">
        <v>11</v>
      </c>
      <c r="T29" s="569" t="s">
        <v>120</v>
      </c>
      <c r="U29" s="570" t="s">
        <v>120</v>
      </c>
      <c r="V29" s="446" t="str">
        <f>$V$9</f>
        <v>-</v>
      </c>
      <c r="W29" s="569">
        <f>I29+Y29</f>
        <v>43536</v>
      </c>
      <c r="X29" s="570">
        <f t="shared" si="9"/>
        <v>43536</v>
      </c>
      <c r="Y29" s="446">
        <v>12</v>
      </c>
      <c r="Z29" s="569" t="s">
        <v>120</v>
      </c>
      <c r="AA29" s="570" t="str">
        <f t="shared" si="0"/>
        <v>-</v>
      </c>
      <c r="AB29" s="446" t="s">
        <v>0</v>
      </c>
      <c r="AC29" s="569">
        <f>I29+AE29</f>
        <v>43538</v>
      </c>
      <c r="AD29" s="570">
        <f t="shared" si="13"/>
        <v>43538</v>
      </c>
      <c r="AE29" s="446">
        <v>14</v>
      </c>
      <c r="AF29" s="445" t="s">
        <v>123</v>
      </c>
      <c r="AG29" s="225" t="s">
        <v>126</v>
      </c>
      <c r="AH29" s="444"/>
      <c r="AI29" s="443" t="s">
        <v>125</v>
      </c>
      <c r="AJ29" s="442" t="s">
        <v>310</v>
      </c>
    </row>
    <row r="30" spans="1:36" ht="17.5" customHeight="1" x14ac:dyDescent="0.35">
      <c r="A30" s="215" t="s">
        <v>204</v>
      </c>
      <c r="B30" s="441" t="s">
        <v>321</v>
      </c>
      <c r="C30" s="480">
        <f>I30-6</f>
        <v>43518</v>
      </c>
      <c r="D30" s="479">
        <f t="shared" si="2"/>
        <v>43518</v>
      </c>
      <c r="E30" s="438">
        <f>I30-3</f>
        <v>43521</v>
      </c>
      <c r="F30" s="437">
        <f t="shared" si="3"/>
        <v>43521</v>
      </c>
      <c r="G30" s="485">
        <f t="shared" si="12"/>
        <v>43522</v>
      </c>
      <c r="H30" s="486">
        <f t="shared" si="5"/>
        <v>43522</v>
      </c>
      <c r="I30" s="485">
        <f t="shared" si="6"/>
        <v>43524</v>
      </c>
      <c r="J30" s="479">
        <f t="shared" si="7"/>
        <v>43524</v>
      </c>
      <c r="K30" s="649">
        <f>I30+6</f>
        <v>43530</v>
      </c>
      <c r="L30" s="650">
        <f>K30</f>
        <v>43530</v>
      </c>
      <c r="M30" s="435" t="s">
        <v>207</v>
      </c>
      <c r="N30" s="434" t="s">
        <v>330</v>
      </c>
      <c r="O30" s="655">
        <f>I30+9</f>
        <v>43533</v>
      </c>
      <c r="P30" s="650">
        <f>O30</f>
        <v>43533</v>
      </c>
      <c r="Q30" s="206" t="s">
        <v>120</v>
      </c>
      <c r="R30" s="201" t="str">
        <f t="shared" si="8"/>
        <v>-</v>
      </c>
      <c r="S30" s="207" t="s">
        <v>0</v>
      </c>
      <c r="T30" s="200" t="s">
        <v>120</v>
      </c>
      <c r="U30" s="201" t="str">
        <f t="shared" ref="U30:U35" si="14">T30</f>
        <v>-</v>
      </c>
      <c r="V30" s="207" t="s">
        <v>0</v>
      </c>
      <c r="W30" s="200" t="s">
        <v>120</v>
      </c>
      <c r="X30" s="201" t="str">
        <f t="shared" si="9"/>
        <v>-</v>
      </c>
      <c r="Y30" s="207" t="s">
        <v>0</v>
      </c>
      <c r="Z30" s="200">
        <f>I30+AB30</f>
        <v>43536</v>
      </c>
      <c r="AA30" s="201">
        <f t="shared" si="0"/>
        <v>43536</v>
      </c>
      <c r="AB30" s="433">
        <v>12</v>
      </c>
      <c r="AC30" s="200" t="s">
        <v>120</v>
      </c>
      <c r="AD30" s="201" t="str">
        <f t="shared" si="13"/>
        <v>-</v>
      </c>
      <c r="AE30" s="207" t="s">
        <v>0</v>
      </c>
      <c r="AF30" s="431" t="s">
        <v>123</v>
      </c>
      <c r="AG30" s="478" t="s">
        <v>122</v>
      </c>
      <c r="AH30" s="477" t="s">
        <v>117</v>
      </c>
      <c r="AI30" s="431"/>
      <c r="AJ30" s="429" t="s">
        <v>307</v>
      </c>
    </row>
    <row r="31" spans="1:36" ht="17.5" customHeight="1" thickBot="1" x14ac:dyDescent="0.4">
      <c r="A31" s="428" t="s">
        <v>204</v>
      </c>
      <c r="B31" s="427" t="s">
        <v>321</v>
      </c>
      <c r="C31" s="476">
        <f>I31-6</f>
        <v>43518</v>
      </c>
      <c r="D31" s="417">
        <f t="shared" si="2"/>
        <v>43518</v>
      </c>
      <c r="E31" s="424">
        <f>I31-6</f>
        <v>43518</v>
      </c>
      <c r="F31" s="423">
        <f t="shared" si="3"/>
        <v>43518</v>
      </c>
      <c r="G31" s="418">
        <f t="shared" si="12"/>
        <v>43520</v>
      </c>
      <c r="H31" s="422">
        <f t="shared" si="5"/>
        <v>43520</v>
      </c>
      <c r="I31" s="418">
        <f t="shared" si="6"/>
        <v>43524</v>
      </c>
      <c r="J31" s="417">
        <f t="shared" si="7"/>
        <v>43524</v>
      </c>
      <c r="K31" s="651">
        <f>I31+6</f>
        <v>43530</v>
      </c>
      <c r="L31" s="652">
        <f>K31</f>
        <v>43530</v>
      </c>
      <c r="M31" s="421" t="s">
        <v>181</v>
      </c>
      <c r="N31" s="420" t="s">
        <v>0</v>
      </c>
      <c r="O31" s="310" t="s">
        <v>0</v>
      </c>
      <c r="P31" s="652" t="s">
        <v>0</v>
      </c>
      <c r="Q31" s="658" t="s">
        <v>120</v>
      </c>
      <c r="R31" s="311" t="str">
        <f t="shared" si="8"/>
        <v>-</v>
      </c>
      <c r="S31" s="416" t="s">
        <v>0</v>
      </c>
      <c r="T31" s="310" t="s">
        <v>120</v>
      </c>
      <c r="U31" s="311" t="str">
        <f t="shared" si="14"/>
        <v>-</v>
      </c>
      <c r="V31" s="416" t="s">
        <v>0</v>
      </c>
      <c r="W31" s="310" t="s">
        <v>120</v>
      </c>
      <c r="X31" s="311" t="str">
        <f t="shared" si="9"/>
        <v>-</v>
      </c>
      <c r="Y31" s="416" t="s">
        <v>0</v>
      </c>
      <c r="Z31" s="665">
        <f>I31+AB31</f>
        <v>43535</v>
      </c>
      <c r="AA31" s="666">
        <f t="shared" si="0"/>
        <v>43535</v>
      </c>
      <c r="AB31" s="419">
        <v>11</v>
      </c>
      <c r="AC31" s="310" t="s">
        <v>0</v>
      </c>
      <c r="AD31" s="311" t="str">
        <f t="shared" si="13"/>
        <v>-</v>
      </c>
      <c r="AE31" s="416" t="s">
        <v>0</v>
      </c>
      <c r="AF31" s="415" t="s">
        <v>305</v>
      </c>
      <c r="AG31" s="249" t="s">
        <v>118</v>
      </c>
      <c r="AH31" s="475" t="s">
        <v>117</v>
      </c>
      <c r="AI31" s="415" t="s">
        <v>116</v>
      </c>
      <c r="AJ31" s="412" t="s">
        <v>182</v>
      </c>
    </row>
    <row r="32" spans="1:36" ht="17.5" customHeight="1" x14ac:dyDescent="0.35">
      <c r="A32" s="108" t="s">
        <v>197</v>
      </c>
      <c r="B32" s="411" t="s">
        <v>322</v>
      </c>
      <c r="C32" s="474">
        <f>I32-3</f>
        <v>43525</v>
      </c>
      <c r="D32" s="392">
        <f t="shared" si="2"/>
        <v>43525</v>
      </c>
      <c r="E32" s="109">
        <f>I32-4</f>
        <v>43524</v>
      </c>
      <c r="F32" s="110">
        <f t="shared" si="3"/>
        <v>43524</v>
      </c>
      <c r="G32" s="111">
        <f t="shared" si="12"/>
        <v>43526</v>
      </c>
      <c r="H32" s="110">
        <f t="shared" si="5"/>
        <v>43526</v>
      </c>
      <c r="I32" s="111">
        <f t="shared" si="6"/>
        <v>43528</v>
      </c>
      <c r="J32" s="473">
        <f t="shared" si="7"/>
        <v>43528</v>
      </c>
      <c r="K32" s="254" t="s">
        <v>120</v>
      </c>
      <c r="L32" s="256" t="s">
        <v>120</v>
      </c>
      <c r="M32" s="395" t="s">
        <v>1</v>
      </c>
      <c r="N32" s="410" t="s">
        <v>0</v>
      </c>
      <c r="O32" s="556" t="s">
        <v>120</v>
      </c>
      <c r="P32" s="572" t="s">
        <v>120</v>
      </c>
      <c r="Q32" s="656">
        <f>$I$32+S32</f>
        <v>43540</v>
      </c>
      <c r="R32" s="657">
        <f t="shared" si="8"/>
        <v>43540</v>
      </c>
      <c r="S32" s="112">
        <v>12</v>
      </c>
      <c r="T32" s="653">
        <f>$I$32+V32</f>
        <v>43541</v>
      </c>
      <c r="U32" s="657">
        <f t="shared" si="14"/>
        <v>43541</v>
      </c>
      <c r="V32" s="112">
        <f>$V$7</f>
        <v>13</v>
      </c>
      <c r="W32" s="653">
        <f>I32+Y32</f>
        <v>43543</v>
      </c>
      <c r="X32" s="657">
        <f t="shared" si="9"/>
        <v>43543</v>
      </c>
      <c r="Y32" s="112">
        <f>$Y$7</f>
        <v>15</v>
      </c>
      <c r="Z32" s="653" t="s">
        <v>120</v>
      </c>
      <c r="AA32" s="657" t="str">
        <f t="shared" si="0"/>
        <v>-</v>
      </c>
      <c r="AB32" s="112" t="s">
        <v>0</v>
      </c>
      <c r="AC32" s="653">
        <f>I32+AE32</f>
        <v>43544</v>
      </c>
      <c r="AD32" s="657">
        <f t="shared" si="13"/>
        <v>43544</v>
      </c>
      <c r="AE32" s="113">
        <f>$AE$7</f>
        <v>16</v>
      </c>
      <c r="AF32" s="114" t="s">
        <v>214</v>
      </c>
      <c r="AG32" s="115" t="s">
        <v>126</v>
      </c>
      <c r="AH32" s="331"/>
      <c r="AI32" s="116"/>
      <c r="AJ32" s="44" t="s">
        <v>309</v>
      </c>
    </row>
    <row r="33" spans="1:41" ht="17.5" customHeight="1" x14ac:dyDescent="0.35">
      <c r="A33" s="143" t="s">
        <v>197</v>
      </c>
      <c r="B33" s="385" t="s">
        <v>322</v>
      </c>
      <c r="C33" s="405">
        <f>I33-3</f>
        <v>43525</v>
      </c>
      <c r="D33" s="404">
        <f t="shared" si="2"/>
        <v>43525</v>
      </c>
      <c r="E33" s="472">
        <f>I33-4</f>
        <v>43524</v>
      </c>
      <c r="F33" s="471">
        <f t="shared" si="3"/>
        <v>43524</v>
      </c>
      <c r="G33" s="146">
        <f t="shared" si="12"/>
        <v>43526</v>
      </c>
      <c r="H33" s="145">
        <f t="shared" si="5"/>
        <v>43526</v>
      </c>
      <c r="I33" s="146">
        <f t="shared" si="6"/>
        <v>43528</v>
      </c>
      <c r="J33" s="404">
        <f t="shared" si="7"/>
        <v>43528</v>
      </c>
      <c r="K33" s="127" t="s">
        <v>120</v>
      </c>
      <c r="L33" s="128" t="s">
        <v>120</v>
      </c>
      <c r="M33" s="403" t="s">
        <v>129</v>
      </c>
      <c r="N33" s="402" t="s">
        <v>0</v>
      </c>
      <c r="O33" s="147" t="s">
        <v>120</v>
      </c>
      <c r="P33" s="150" t="s">
        <v>120</v>
      </c>
      <c r="Q33" s="153" t="s">
        <v>120</v>
      </c>
      <c r="R33" s="148" t="str">
        <f t="shared" si="8"/>
        <v>-</v>
      </c>
      <c r="S33" s="154" t="s">
        <v>0</v>
      </c>
      <c r="T33" s="147" t="s">
        <v>120</v>
      </c>
      <c r="U33" s="148" t="str">
        <f t="shared" si="14"/>
        <v>-</v>
      </c>
      <c r="V33" s="154" t="s">
        <v>0</v>
      </c>
      <c r="W33" s="147" t="s">
        <v>120</v>
      </c>
      <c r="X33" s="148" t="str">
        <f t="shared" si="9"/>
        <v>-</v>
      </c>
      <c r="Y33" s="154" t="s">
        <v>0</v>
      </c>
      <c r="Z33" s="667">
        <f>I33+AB33</f>
        <v>43545</v>
      </c>
      <c r="AA33" s="668">
        <f t="shared" si="0"/>
        <v>43545</v>
      </c>
      <c r="AB33" s="470">
        <v>17</v>
      </c>
      <c r="AC33" s="147" t="s">
        <v>120</v>
      </c>
      <c r="AD33" s="148" t="str">
        <f t="shared" si="13"/>
        <v>-</v>
      </c>
      <c r="AE33" s="154" t="s">
        <v>0</v>
      </c>
      <c r="AF33" s="160" t="s">
        <v>214</v>
      </c>
      <c r="AG33" s="161" t="s">
        <v>126</v>
      </c>
      <c r="AH33" s="162" t="s">
        <v>127</v>
      </c>
      <c r="AI33" s="163"/>
      <c r="AJ33" s="164" t="s">
        <v>309</v>
      </c>
    </row>
    <row r="34" spans="1:41" ht="17.5" customHeight="1" x14ac:dyDescent="0.35">
      <c r="A34" s="400" t="s">
        <v>198</v>
      </c>
      <c r="B34" s="399" t="s">
        <v>323</v>
      </c>
      <c r="C34" s="398">
        <f>I34-6</f>
        <v>43525</v>
      </c>
      <c r="D34" s="392">
        <f t="shared" si="2"/>
        <v>43525</v>
      </c>
      <c r="E34" s="397">
        <f>I34-3</f>
        <v>43528</v>
      </c>
      <c r="F34" s="396">
        <f t="shared" si="3"/>
        <v>43528</v>
      </c>
      <c r="G34" s="393">
        <f t="shared" si="12"/>
        <v>43529</v>
      </c>
      <c r="H34" s="484">
        <f t="shared" si="5"/>
        <v>43529</v>
      </c>
      <c r="I34" s="393">
        <f t="shared" si="6"/>
        <v>43531</v>
      </c>
      <c r="J34" s="392">
        <f t="shared" si="7"/>
        <v>43531</v>
      </c>
      <c r="K34" s="563" t="s">
        <v>120</v>
      </c>
      <c r="L34" s="572" t="s">
        <v>120</v>
      </c>
      <c r="M34" s="395" t="s">
        <v>1</v>
      </c>
      <c r="N34" s="394" t="s">
        <v>0</v>
      </c>
      <c r="O34" s="556" t="s">
        <v>120</v>
      </c>
      <c r="P34" s="572" t="s">
        <v>120</v>
      </c>
      <c r="Q34" s="574">
        <f>$I$34+S34</f>
        <v>43542</v>
      </c>
      <c r="R34" s="559">
        <f t="shared" si="8"/>
        <v>43542</v>
      </c>
      <c r="S34" s="391">
        <f>$S$9</f>
        <v>11</v>
      </c>
      <c r="T34" s="556" t="s">
        <v>120</v>
      </c>
      <c r="U34" s="559" t="str">
        <f t="shared" si="14"/>
        <v>-</v>
      </c>
      <c r="V34" s="391" t="str">
        <f>$V$9</f>
        <v>-</v>
      </c>
      <c r="W34" s="556">
        <f>I34+Y34</f>
        <v>43543</v>
      </c>
      <c r="X34" s="559">
        <f t="shared" si="9"/>
        <v>43543</v>
      </c>
      <c r="Y34" s="391">
        <f>$Y$9</f>
        <v>12</v>
      </c>
      <c r="Z34" s="556" t="s">
        <v>120</v>
      </c>
      <c r="AA34" s="559" t="s">
        <v>0</v>
      </c>
      <c r="AB34" s="391" t="s">
        <v>0</v>
      </c>
      <c r="AC34" s="556">
        <f>I34+AE34</f>
        <v>43545</v>
      </c>
      <c r="AD34" s="559">
        <f t="shared" si="13"/>
        <v>43545</v>
      </c>
      <c r="AE34" s="391">
        <f>$AE$9</f>
        <v>14</v>
      </c>
      <c r="AF34" s="390" t="s">
        <v>123</v>
      </c>
      <c r="AG34" s="161" t="s">
        <v>126</v>
      </c>
      <c r="AH34" s="483"/>
      <c r="AI34" s="388" t="s">
        <v>125</v>
      </c>
      <c r="AJ34" s="386" t="s">
        <v>310</v>
      </c>
    </row>
    <row r="35" spans="1:41" ht="17.5" customHeight="1" x14ac:dyDescent="0.35">
      <c r="A35" s="143" t="s">
        <v>198</v>
      </c>
      <c r="B35" s="385" t="s">
        <v>323</v>
      </c>
      <c r="C35" s="482">
        <f>I35-6</f>
        <v>43525</v>
      </c>
      <c r="D35" s="378">
        <f t="shared" si="2"/>
        <v>43525</v>
      </c>
      <c r="E35" s="382">
        <f>I35-3</f>
        <v>43528</v>
      </c>
      <c r="F35" s="381">
        <f t="shared" si="3"/>
        <v>43528</v>
      </c>
      <c r="G35" s="379">
        <f t="shared" si="12"/>
        <v>43529</v>
      </c>
      <c r="H35" s="380">
        <f t="shared" si="5"/>
        <v>43529</v>
      </c>
      <c r="I35" s="379">
        <f t="shared" si="6"/>
        <v>43531</v>
      </c>
      <c r="J35" s="378">
        <f t="shared" si="7"/>
        <v>43531</v>
      </c>
      <c r="K35" s="645">
        <f>I35+6</f>
        <v>43537</v>
      </c>
      <c r="L35" s="646">
        <f>K35</f>
        <v>43537</v>
      </c>
      <c r="M35" s="377" t="s">
        <v>205</v>
      </c>
      <c r="N35" s="376" t="s">
        <v>290</v>
      </c>
      <c r="O35" s="654">
        <f>I35+9</f>
        <v>43540</v>
      </c>
      <c r="P35" s="646">
        <f>O35</f>
        <v>43540</v>
      </c>
      <c r="Q35" s="153" t="s">
        <v>120</v>
      </c>
      <c r="R35" s="148" t="str">
        <f t="shared" si="8"/>
        <v>-</v>
      </c>
      <c r="S35" s="154" t="s">
        <v>0</v>
      </c>
      <c r="T35" s="147" t="s">
        <v>120</v>
      </c>
      <c r="U35" s="148" t="str">
        <f t="shared" si="14"/>
        <v>-</v>
      </c>
      <c r="V35" s="154" t="s">
        <v>0</v>
      </c>
      <c r="W35" s="147" t="s">
        <v>120</v>
      </c>
      <c r="X35" s="148" t="str">
        <f t="shared" si="9"/>
        <v>-</v>
      </c>
      <c r="Y35" s="154" t="s">
        <v>0</v>
      </c>
      <c r="Z35" s="125">
        <f>I35+AB35</f>
        <v>43543</v>
      </c>
      <c r="AA35" s="126">
        <f t="shared" ref="AA35:AA56" si="15">Z35</f>
        <v>43543</v>
      </c>
      <c r="AB35" s="375">
        <f>$AB$10</f>
        <v>12</v>
      </c>
      <c r="AC35" s="147" t="s">
        <v>120</v>
      </c>
      <c r="AD35" s="148" t="str">
        <f t="shared" si="13"/>
        <v>-</v>
      </c>
      <c r="AE35" s="154" t="s">
        <v>0</v>
      </c>
      <c r="AF35" s="371" t="s">
        <v>123</v>
      </c>
      <c r="AG35" s="468" t="s">
        <v>122</v>
      </c>
      <c r="AH35" s="467" t="s">
        <v>117</v>
      </c>
      <c r="AI35" s="371"/>
      <c r="AJ35" s="370" t="s">
        <v>307</v>
      </c>
    </row>
    <row r="36" spans="1:41" ht="17.5" customHeight="1" thickBot="1" x14ac:dyDescent="0.4">
      <c r="A36" s="261" t="s">
        <v>198</v>
      </c>
      <c r="B36" s="369" t="s">
        <v>323</v>
      </c>
      <c r="C36" s="481">
        <f>I36-6</f>
        <v>43525</v>
      </c>
      <c r="D36" s="309">
        <f t="shared" si="2"/>
        <v>43525</v>
      </c>
      <c r="E36" s="366">
        <f>I36-6</f>
        <v>43525</v>
      </c>
      <c r="F36" s="365">
        <f t="shared" si="3"/>
        <v>43525</v>
      </c>
      <c r="G36" s="308">
        <f t="shared" si="12"/>
        <v>43527</v>
      </c>
      <c r="H36" s="307">
        <f t="shared" si="5"/>
        <v>43527</v>
      </c>
      <c r="I36" s="308">
        <f t="shared" si="6"/>
        <v>43531</v>
      </c>
      <c r="J36" s="309">
        <f t="shared" si="7"/>
        <v>43531</v>
      </c>
      <c r="K36" s="263">
        <f>I36+6</f>
        <v>43537</v>
      </c>
      <c r="L36" s="322">
        <f>K36</f>
        <v>43537</v>
      </c>
      <c r="M36" s="364" t="s">
        <v>181</v>
      </c>
      <c r="N36" s="363" t="s">
        <v>0</v>
      </c>
      <c r="O36" s="266" t="s">
        <v>25</v>
      </c>
      <c r="P36" s="322" t="str">
        <f>O36</f>
        <v>-</v>
      </c>
      <c r="Q36" s="320" t="s">
        <v>120</v>
      </c>
      <c r="R36" s="264" t="s">
        <v>0</v>
      </c>
      <c r="S36" s="319" t="s">
        <v>0</v>
      </c>
      <c r="T36" s="266" t="s">
        <v>120</v>
      </c>
      <c r="U36" s="264" t="s">
        <v>0</v>
      </c>
      <c r="V36" s="319" t="s">
        <v>0</v>
      </c>
      <c r="W36" s="266" t="s">
        <v>120</v>
      </c>
      <c r="X36" s="264" t="s">
        <v>0</v>
      </c>
      <c r="Y36" s="319" t="s">
        <v>0</v>
      </c>
      <c r="Z36" s="661">
        <f>I36+AB36</f>
        <v>43542</v>
      </c>
      <c r="AA36" s="662">
        <f t="shared" si="15"/>
        <v>43542</v>
      </c>
      <c r="AB36" s="362">
        <f>$AB$11</f>
        <v>11</v>
      </c>
      <c r="AC36" s="266" t="s">
        <v>0</v>
      </c>
      <c r="AD36" s="264" t="str">
        <f t="shared" si="13"/>
        <v>-</v>
      </c>
      <c r="AE36" s="319" t="s">
        <v>0</v>
      </c>
      <c r="AF36" s="318" t="s">
        <v>305</v>
      </c>
      <c r="AG36" s="181" t="s">
        <v>118</v>
      </c>
      <c r="AH36" s="361" t="s">
        <v>117</v>
      </c>
      <c r="AI36" s="318" t="s">
        <v>116</v>
      </c>
      <c r="AJ36" s="360" t="s">
        <v>182</v>
      </c>
    </row>
    <row r="37" spans="1:41" ht="17.5" customHeight="1" x14ac:dyDescent="0.35">
      <c r="A37" s="455" t="s">
        <v>199</v>
      </c>
      <c r="B37" s="466" t="s">
        <v>299</v>
      </c>
      <c r="C37" s="465">
        <f>I37-3</f>
        <v>43532</v>
      </c>
      <c r="D37" s="447">
        <f t="shared" si="2"/>
        <v>43532</v>
      </c>
      <c r="E37" s="452">
        <f>I37-4</f>
        <v>43531</v>
      </c>
      <c r="F37" s="451">
        <f t="shared" si="3"/>
        <v>43531</v>
      </c>
      <c r="G37" s="448">
        <f t="shared" si="12"/>
        <v>43533</v>
      </c>
      <c r="H37" s="451">
        <f t="shared" si="5"/>
        <v>43533</v>
      </c>
      <c r="I37" s="448">
        <f t="shared" si="6"/>
        <v>43535</v>
      </c>
      <c r="J37" s="447">
        <f t="shared" si="7"/>
        <v>43535</v>
      </c>
      <c r="K37" s="647" t="s">
        <v>120</v>
      </c>
      <c r="L37" s="648" t="s">
        <v>120</v>
      </c>
      <c r="M37" s="450" t="s">
        <v>1</v>
      </c>
      <c r="N37" s="464" t="s">
        <v>0</v>
      </c>
      <c r="O37" s="569" t="s">
        <v>120</v>
      </c>
      <c r="P37" s="571" t="s">
        <v>120</v>
      </c>
      <c r="Q37" s="345">
        <f>$I$37+S37</f>
        <v>43547</v>
      </c>
      <c r="R37" s="187">
        <f t="shared" ref="R37:R56" si="16">Q37</f>
        <v>43547</v>
      </c>
      <c r="S37" s="342">
        <v>12</v>
      </c>
      <c r="T37" s="188">
        <f>$I$37+V37</f>
        <v>43548</v>
      </c>
      <c r="U37" s="187">
        <f t="shared" ref="U37:U56" si="17">T37</f>
        <v>43548</v>
      </c>
      <c r="V37" s="342">
        <f>$V$7</f>
        <v>13</v>
      </c>
      <c r="W37" s="188">
        <f>I37+Y37</f>
        <v>43550</v>
      </c>
      <c r="X37" s="187">
        <f t="shared" ref="X37:X56" si="18">W37</f>
        <v>43550</v>
      </c>
      <c r="Y37" s="446">
        <f>$Y$7</f>
        <v>15</v>
      </c>
      <c r="Z37" s="188" t="s">
        <v>120</v>
      </c>
      <c r="AA37" s="187" t="str">
        <f t="shared" si="15"/>
        <v>-</v>
      </c>
      <c r="AB37" s="342" t="s">
        <v>0</v>
      </c>
      <c r="AC37" s="188">
        <f>I37+AE37</f>
        <v>43551</v>
      </c>
      <c r="AD37" s="187">
        <f t="shared" si="13"/>
        <v>43551</v>
      </c>
      <c r="AE37" s="342">
        <f>$AE$7</f>
        <v>16</v>
      </c>
      <c r="AF37" s="445" t="s">
        <v>214</v>
      </c>
      <c r="AG37" s="463" t="s">
        <v>126</v>
      </c>
      <c r="AH37" s="191"/>
      <c r="AI37" s="461"/>
      <c r="AJ37" s="460" t="s">
        <v>309</v>
      </c>
    </row>
    <row r="38" spans="1:41" ht="17.5" customHeight="1" x14ac:dyDescent="0.35">
      <c r="A38" s="215" t="s">
        <v>199</v>
      </c>
      <c r="B38" s="216" t="s">
        <v>299</v>
      </c>
      <c r="C38" s="459">
        <f>I38-3</f>
        <v>43532</v>
      </c>
      <c r="D38" s="436">
        <f t="shared" si="2"/>
        <v>43532</v>
      </c>
      <c r="E38" s="196">
        <f>I38-4</f>
        <v>43531</v>
      </c>
      <c r="F38" s="197">
        <f t="shared" si="3"/>
        <v>43531</v>
      </c>
      <c r="G38" s="198">
        <f t="shared" si="12"/>
        <v>43533</v>
      </c>
      <c r="H38" s="199">
        <f t="shared" si="5"/>
        <v>43533</v>
      </c>
      <c r="I38" s="198">
        <f t="shared" si="6"/>
        <v>43535</v>
      </c>
      <c r="J38" s="432">
        <f t="shared" si="7"/>
        <v>43535</v>
      </c>
      <c r="K38" s="202" t="s">
        <v>120</v>
      </c>
      <c r="L38" s="203" t="s">
        <v>120</v>
      </c>
      <c r="M38" s="458" t="s">
        <v>129</v>
      </c>
      <c r="N38" s="457" t="s">
        <v>0</v>
      </c>
      <c r="O38" s="217" t="s">
        <v>120</v>
      </c>
      <c r="P38" s="219" t="s">
        <v>120</v>
      </c>
      <c r="Q38" s="206" t="s">
        <v>120</v>
      </c>
      <c r="R38" s="201" t="str">
        <f t="shared" si="16"/>
        <v>-</v>
      </c>
      <c r="S38" s="207" t="s">
        <v>0</v>
      </c>
      <c r="T38" s="200" t="s">
        <v>120</v>
      </c>
      <c r="U38" s="201" t="str">
        <f t="shared" si="17"/>
        <v>-</v>
      </c>
      <c r="V38" s="207" t="s">
        <v>0</v>
      </c>
      <c r="W38" s="200" t="s">
        <v>120</v>
      </c>
      <c r="X38" s="201" t="str">
        <f t="shared" si="18"/>
        <v>-</v>
      </c>
      <c r="Y38" s="207" t="s">
        <v>0</v>
      </c>
      <c r="Z38" s="663">
        <f>I38+AB38</f>
        <v>43552</v>
      </c>
      <c r="AA38" s="664">
        <f t="shared" si="15"/>
        <v>43552</v>
      </c>
      <c r="AB38" s="456">
        <v>17</v>
      </c>
      <c r="AC38" s="200" t="s">
        <v>120</v>
      </c>
      <c r="AD38" s="201" t="str">
        <f t="shared" si="13"/>
        <v>-</v>
      </c>
      <c r="AE38" s="207" t="s">
        <v>0</v>
      </c>
      <c r="AF38" s="224" t="s">
        <v>214</v>
      </c>
      <c r="AG38" s="225" t="s">
        <v>126</v>
      </c>
      <c r="AH38" s="226" t="s">
        <v>127</v>
      </c>
      <c r="AI38" s="227"/>
      <c r="AJ38" s="228" t="s">
        <v>309</v>
      </c>
    </row>
    <row r="39" spans="1:41" ht="17.5" customHeight="1" x14ac:dyDescent="0.35">
      <c r="A39" s="455" t="s">
        <v>200</v>
      </c>
      <c r="B39" s="454" t="s">
        <v>324</v>
      </c>
      <c r="C39" s="453">
        <f>I39-6</f>
        <v>43532</v>
      </c>
      <c r="D39" s="447">
        <f t="shared" si="2"/>
        <v>43532</v>
      </c>
      <c r="E39" s="452">
        <f>I39-3</f>
        <v>43535</v>
      </c>
      <c r="F39" s="451">
        <f t="shared" si="3"/>
        <v>43535</v>
      </c>
      <c r="G39" s="448">
        <f t="shared" si="12"/>
        <v>43536</v>
      </c>
      <c r="H39" s="451">
        <f t="shared" si="5"/>
        <v>43536</v>
      </c>
      <c r="I39" s="448">
        <f t="shared" si="6"/>
        <v>43538</v>
      </c>
      <c r="J39" s="447">
        <f t="shared" si="7"/>
        <v>43538</v>
      </c>
      <c r="K39" s="583" t="s">
        <v>120</v>
      </c>
      <c r="L39" s="571" t="s">
        <v>120</v>
      </c>
      <c r="M39" s="450" t="s">
        <v>1</v>
      </c>
      <c r="N39" s="449" t="s">
        <v>0</v>
      </c>
      <c r="O39" s="569" t="s">
        <v>120</v>
      </c>
      <c r="P39" s="571" t="s">
        <v>120</v>
      </c>
      <c r="Q39" s="587">
        <f>$I$39+S39</f>
        <v>43549</v>
      </c>
      <c r="R39" s="570">
        <f t="shared" si="16"/>
        <v>43549</v>
      </c>
      <c r="S39" s="446">
        <f>$S$9</f>
        <v>11</v>
      </c>
      <c r="T39" s="569" t="s">
        <v>120</v>
      </c>
      <c r="U39" s="570" t="str">
        <f t="shared" si="17"/>
        <v>-</v>
      </c>
      <c r="V39" s="446" t="str">
        <f>$V$9</f>
        <v>-</v>
      </c>
      <c r="W39" s="569">
        <f>I39+Y39</f>
        <v>43550</v>
      </c>
      <c r="X39" s="570">
        <f t="shared" si="18"/>
        <v>43550</v>
      </c>
      <c r="Y39" s="446">
        <f>$Y$9</f>
        <v>12</v>
      </c>
      <c r="Z39" s="569" t="s">
        <v>120</v>
      </c>
      <c r="AA39" s="570" t="str">
        <f t="shared" si="15"/>
        <v>-</v>
      </c>
      <c r="AB39" s="446" t="s">
        <v>0</v>
      </c>
      <c r="AC39" s="569">
        <f>I39+AE39</f>
        <v>43552</v>
      </c>
      <c r="AD39" s="570">
        <f t="shared" si="13"/>
        <v>43552</v>
      </c>
      <c r="AE39" s="446">
        <f>$AE$9</f>
        <v>14</v>
      </c>
      <c r="AF39" s="445" t="s">
        <v>123</v>
      </c>
      <c r="AG39" s="225" t="s">
        <v>126</v>
      </c>
      <c r="AH39" s="444"/>
      <c r="AI39" s="443" t="s">
        <v>125</v>
      </c>
      <c r="AJ39" s="442" t="s">
        <v>310</v>
      </c>
    </row>
    <row r="40" spans="1:41" ht="17.5" customHeight="1" x14ac:dyDescent="0.35">
      <c r="A40" s="215" t="s">
        <v>200</v>
      </c>
      <c r="B40" s="441" t="s">
        <v>324</v>
      </c>
      <c r="C40" s="480">
        <f>I40-6</f>
        <v>43532</v>
      </c>
      <c r="D40" s="479">
        <f t="shared" si="2"/>
        <v>43532</v>
      </c>
      <c r="E40" s="438">
        <f>I40-3</f>
        <v>43535</v>
      </c>
      <c r="F40" s="437">
        <f t="shared" si="3"/>
        <v>43535</v>
      </c>
      <c r="G40" s="340">
        <f t="shared" si="12"/>
        <v>43536</v>
      </c>
      <c r="H40" s="229">
        <f t="shared" si="5"/>
        <v>43536</v>
      </c>
      <c r="I40" s="340">
        <f t="shared" si="6"/>
        <v>43538</v>
      </c>
      <c r="J40" s="436">
        <f t="shared" si="7"/>
        <v>43538</v>
      </c>
      <c r="K40" s="649">
        <f>I40+6</f>
        <v>43544</v>
      </c>
      <c r="L40" s="650">
        <f>K40</f>
        <v>43544</v>
      </c>
      <c r="M40" s="435" t="s">
        <v>206</v>
      </c>
      <c r="N40" s="434" t="s">
        <v>331</v>
      </c>
      <c r="O40" s="655">
        <f>I40+9</f>
        <v>43547</v>
      </c>
      <c r="P40" s="650">
        <f>O40</f>
        <v>43547</v>
      </c>
      <c r="Q40" s="206" t="s">
        <v>120</v>
      </c>
      <c r="R40" s="201" t="str">
        <f t="shared" si="16"/>
        <v>-</v>
      </c>
      <c r="S40" s="207" t="s">
        <v>0</v>
      </c>
      <c r="T40" s="200" t="s">
        <v>120</v>
      </c>
      <c r="U40" s="201" t="str">
        <f t="shared" si="17"/>
        <v>-</v>
      </c>
      <c r="V40" s="207" t="s">
        <v>0</v>
      </c>
      <c r="W40" s="200" t="s">
        <v>120</v>
      </c>
      <c r="X40" s="201" t="str">
        <f t="shared" si="18"/>
        <v>-</v>
      </c>
      <c r="Y40" s="207" t="s">
        <v>0</v>
      </c>
      <c r="Z40" s="200">
        <f>I40+AB40</f>
        <v>43550</v>
      </c>
      <c r="AA40" s="201">
        <f t="shared" si="15"/>
        <v>43550</v>
      </c>
      <c r="AB40" s="433">
        <f>$AB$10</f>
        <v>12</v>
      </c>
      <c r="AC40" s="200" t="s">
        <v>120</v>
      </c>
      <c r="AD40" s="201" t="str">
        <f t="shared" si="13"/>
        <v>-</v>
      </c>
      <c r="AE40" s="207" t="s">
        <v>0</v>
      </c>
      <c r="AF40" s="431" t="s">
        <v>123</v>
      </c>
      <c r="AG40" s="478" t="s">
        <v>122</v>
      </c>
      <c r="AH40" s="477" t="s">
        <v>117</v>
      </c>
      <c r="AI40" s="431"/>
      <c r="AJ40" s="429" t="s">
        <v>307</v>
      </c>
    </row>
    <row r="41" spans="1:41" ht="17.5" customHeight="1" thickBot="1" x14ac:dyDescent="0.4">
      <c r="A41" s="428" t="s">
        <v>200</v>
      </c>
      <c r="B41" s="427" t="s">
        <v>324</v>
      </c>
      <c r="C41" s="476">
        <f>I41-6</f>
        <v>43532</v>
      </c>
      <c r="D41" s="417">
        <f t="shared" si="2"/>
        <v>43532</v>
      </c>
      <c r="E41" s="424">
        <f>I41-6</f>
        <v>43532</v>
      </c>
      <c r="F41" s="423">
        <f t="shared" si="3"/>
        <v>43532</v>
      </c>
      <c r="G41" s="418">
        <f t="shared" si="12"/>
        <v>43534</v>
      </c>
      <c r="H41" s="422">
        <f t="shared" si="5"/>
        <v>43534</v>
      </c>
      <c r="I41" s="418">
        <f t="shared" si="6"/>
        <v>43538</v>
      </c>
      <c r="J41" s="417">
        <f t="shared" si="7"/>
        <v>43538</v>
      </c>
      <c r="K41" s="651">
        <f>I41+6</f>
        <v>43544</v>
      </c>
      <c r="L41" s="652">
        <f>K41</f>
        <v>43544</v>
      </c>
      <c r="M41" s="421" t="s">
        <v>181</v>
      </c>
      <c r="N41" s="420" t="s">
        <v>0</v>
      </c>
      <c r="O41" s="310" t="s">
        <v>0</v>
      </c>
      <c r="P41" s="652" t="s">
        <v>0</v>
      </c>
      <c r="Q41" s="658" t="s">
        <v>120</v>
      </c>
      <c r="R41" s="311" t="str">
        <f t="shared" si="16"/>
        <v>-</v>
      </c>
      <c r="S41" s="416" t="s">
        <v>0</v>
      </c>
      <c r="T41" s="310" t="s">
        <v>120</v>
      </c>
      <c r="U41" s="311" t="str">
        <f t="shared" si="17"/>
        <v>-</v>
      </c>
      <c r="V41" s="416" t="s">
        <v>0</v>
      </c>
      <c r="W41" s="310" t="s">
        <v>120</v>
      </c>
      <c r="X41" s="311" t="str">
        <f t="shared" si="18"/>
        <v>-</v>
      </c>
      <c r="Y41" s="416" t="s">
        <v>0</v>
      </c>
      <c r="Z41" s="665">
        <f>I41+AB41</f>
        <v>43549</v>
      </c>
      <c r="AA41" s="666">
        <f t="shared" si="15"/>
        <v>43549</v>
      </c>
      <c r="AB41" s="419">
        <f>$AB$11</f>
        <v>11</v>
      </c>
      <c r="AC41" s="310" t="s">
        <v>0</v>
      </c>
      <c r="AD41" s="311" t="str">
        <f t="shared" si="13"/>
        <v>-</v>
      </c>
      <c r="AE41" s="416" t="s">
        <v>0</v>
      </c>
      <c r="AF41" s="415" t="s">
        <v>305</v>
      </c>
      <c r="AG41" s="249" t="s">
        <v>118</v>
      </c>
      <c r="AH41" s="475" t="s">
        <v>117</v>
      </c>
      <c r="AI41" s="415" t="s">
        <v>116</v>
      </c>
      <c r="AJ41" s="412" t="s">
        <v>182</v>
      </c>
    </row>
    <row r="42" spans="1:41" ht="17.5" customHeight="1" x14ac:dyDescent="0.35">
      <c r="A42" s="108" t="s">
        <v>201</v>
      </c>
      <c r="B42" s="411" t="s">
        <v>300</v>
      </c>
      <c r="C42" s="474">
        <f>I42-3</f>
        <v>43539</v>
      </c>
      <c r="D42" s="392">
        <f t="shared" si="2"/>
        <v>43539</v>
      </c>
      <c r="E42" s="109">
        <f>I42-4</f>
        <v>43538</v>
      </c>
      <c r="F42" s="110">
        <f t="shared" si="3"/>
        <v>43538</v>
      </c>
      <c r="G42" s="111">
        <f t="shared" si="12"/>
        <v>43540</v>
      </c>
      <c r="H42" s="110">
        <f t="shared" si="5"/>
        <v>43540</v>
      </c>
      <c r="I42" s="111">
        <f t="shared" si="6"/>
        <v>43542</v>
      </c>
      <c r="J42" s="473">
        <f t="shared" si="7"/>
        <v>43542</v>
      </c>
      <c r="K42" s="254" t="s">
        <v>120</v>
      </c>
      <c r="L42" s="256" t="s">
        <v>120</v>
      </c>
      <c r="M42" s="395" t="s">
        <v>1</v>
      </c>
      <c r="N42" s="410" t="s">
        <v>0</v>
      </c>
      <c r="O42" s="556" t="s">
        <v>120</v>
      </c>
      <c r="P42" s="572" t="s">
        <v>120</v>
      </c>
      <c r="Q42" s="656">
        <f>$I$42+S42</f>
        <v>43554</v>
      </c>
      <c r="R42" s="657">
        <f t="shared" si="16"/>
        <v>43554</v>
      </c>
      <c r="S42" s="112">
        <v>12</v>
      </c>
      <c r="T42" s="653">
        <f>$I$42+V42</f>
        <v>43555</v>
      </c>
      <c r="U42" s="657">
        <f t="shared" si="17"/>
        <v>43555</v>
      </c>
      <c r="V42" s="112">
        <f>$V$7</f>
        <v>13</v>
      </c>
      <c r="W42" s="653">
        <f>I42+Y42</f>
        <v>43557</v>
      </c>
      <c r="X42" s="657">
        <f t="shared" si="18"/>
        <v>43557</v>
      </c>
      <c r="Y42" s="112">
        <f>$Y$7</f>
        <v>15</v>
      </c>
      <c r="Z42" s="653" t="s">
        <v>120</v>
      </c>
      <c r="AA42" s="657" t="str">
        <f t="shared" si="15"/>
        <v>-</v>
      </c>
      <c r="AB42" s="112" t="s">
        <v>0</v>
      </c>
      <c r="AC42" s="653">
        <f>I42+AE42</f>
        <v>43558</v>
      </c>
      <c r="AD42" s="657">
        <f t="shared" si="13"/>
        <v>43558</v>
      </c>
      <c r="AE42" s="113">
        <f>$AE$7</f>
        <v>16</v>
      </c>
      <c r="AF42" s="114" t="s">
        <v>214</v>
      </c>
      <c r="AG42" s="115" t="s">
        <v>126</v>
      </c>
      <c r="AH42" s="331"/>
      <c r="AI42" s="116"/>
      <c r="AJ42" s="44" t="s">
        <v>309</v>
      </c>
    </row>
    <row r="43" spans="1:41" ht="17.5" customHeight="1" x14ac:dyDescent="0.35">
      <c r="A43" s="143" t="s">
        <v>201</v>
      </c>
      <c r="B43" s="385" t="s">
        <v>300</v>
      </c>
      <c r="C43" s="405">
        <f>I43-3</f>
        <v>43539</v>
      </c>
      <c r="D43" s="404">
        <f t="shared" si="2"/>
        <v>43539</v>
      </c>
      <c r="E43" s="472">
        <f>I43-4</f>
        <v>43538</v>
      </c>
      <c r="F43" s="471">
        <f t="shared" si="3"/>
        <v>43538</v>
      </c>
      <c r="G43" s="146">
        <f t="shared" si="12"/>
        <v>43540</v>
      </c>
      <c r="H43" s="145">
        <f t="shared" si="5"/>
        <v>43540</v>
      </c>
      <c r="I43" s="146">
        <f t="shared" si="6"/>
        <v>43542</v>
      </c>
      <c r="J43" s="404">
        <f t="shared" si="7"/>
        <v>43542</v>
      </c>
      <c r="K43" s="127" t="s">
        <v>120</v>
      </c>
      <c r="L43" s="128" t="s">
        <v>120</v>
      </c>
      <c r="M43" s="403" t="s">
        <v>129</v>
      </c>
      <c r="N43" s="402" t="s">
        <v>0</v>
      </c>
      <c r="O43" s="147" t="s">
        <v>120</v>
      </c>
      <c r="P43" s="150" t="s">
        <v>120</v>
      </c>
      <c r="Q43" s="153" t="s">
        <v>120</v>
      </c>
      <c r="R43" s="148" t="str">
        <f t="shared" si="16"/>
        <v>-</v>
      </c>
      <c r="S43" s="154" t="s">
        <v>0</v>
      </c>
      <c r="T43" s="147" t="s">
        <v>120</v>
      </c>
      <c r="U43" s="148" t="str">
        <f t="shared" si="17"/>
        <v>-</v>
      </c>
      <c r="V43" s="154" t="s">
        <v>0</v>
      </c>
      <c r="W43" s="147" t="s">
        <v>120</v>
      </c>
      <c r="X43" s="148" t="str">
        <f t="shared" si="18"/>
        <v>-</v>
      </c>
      <c r="Y43" s="154" t="s">
        <v>0</v>
      </c>
      <c r="Z43" s="667">
        <f>I43+AB43</f>
        <v>43559</v>
      </c>
      <c r="AA43" s="668">
        <f t="shared" si="15"/>
        <v>43559</v>
      </c>
      <c r="AB43" s="470">
        <v>17</v>
      </c>
      <c r="AC43" s="147" t="s">
        <v>120</v>
      </c>
      <c r="AD43" s="148" t="str">
        <f t="shared" si="13"/>
        <v>-</v>
      </c>
      <c r="AE43" s="154" t="s">
        <v>0</v>
      </c>
      <c r="AF43" s="160" t="s">
        <v>214</v>
      </c>
      <c r="AG43" s="161" t="s">
        <v>126</v>
      </c>
      <c r="AH43" s="162" t="s">
        <v>127</v>
      </c>
      <c r="AI43" s="163"/>
      <c r="AJ43" s="164" t="s">
        <v>309</v>
      </c>
    </row>
    <row r="44" spans="1:41" ht="17.5" customHeight="1" x14ac:dyDescent="0.35">
      <c r="A44" s="400" t="s">
        <v>202</v>
      </c>
      <c r="B44" s="399" t="s">
        <v>208</v>
      </c>
      <c r="C44" s="398">
        <f>I44-6</f>
        <v>43539</v>
      </c>
      <c r="D44" s="392">
        <f t="shared" si="2"/>
        <v>43539</v>
      </c>
      <c r="E44" s="397">
        <f>I44-3</f>
        <v>43542</v>
      </c>
      <c r="F44" s="396">
        <f t="shared" si="3"/>
        <v>43542</v>
      </c>
      <c r="G44" s="393">
        <f t="shared" si="12"/>
        <v>43543</v>
      </c>
      <c r="H44" s="396">
        <f t="shared" si="5"/>
        <v>43543</v>
      </c>
      <c r="I44" s="393">
        <f t="shared" si="6"/>
        <v>43545</v>
      </c>
      <c r="J44" s="392">
        <f t="shared" si="7"/>
        <v>43545</v>
      </c>
      <c r="K44" s="563" t="s">
        <v>120</v>
      </c>
      <c r="L44" s="572" t="s">
        <v>120</v>
      </c>
      <c r="M44" s="395" t="s">
        <v>1</v>
      </c>
      <c r="N44" s="394" t="s">
        <v>0</v>
      </c>
      <c r="O44" s="556" t="s">
        <v>120</v>
      </c>
      <c r="P44" s="572" t="s">
        <v>120</v>
      </c>
      <c r="Q44" s="574">
        <f>$I$44+S44</f>
        <v>43556</v>
      </c>
      <c r="R44" s="559">
        <f t="shared" si="16"/>
        <v>43556</v>
      </c>
      <c r="S44" s="391">
        <f>$S$9</f>
        <v>11</v>
      </c>
      <c r="T44" s="556" t="s">
        <v>120</v>
      </c>
      <c r="U44" s="559" t="str">
        <f t="shared" si="17"/>
        <v>-</v>
      </c>
      <c r="V44" s="391" t="str">
        <f>$V$9</f>
        <v>-</v>
      </c>
      <c r="W44" s="556">
        <f>I44+Y44</f>
        <v>43557</v>
      </c>
      <c r="X44" s="559">
        <f t="shared" si="18"/>
        <v>43557</v>
      </c>
      <c r="Y44" s="391">
        <f>$Y$9</f>
        <v>12</v>
      </c>
      <c r="Z44" s="556" t="s">
        <v>120</v>
      </c>
      <c r="AA44" s="559" t="str">
        <f t="shared" si="15"/>
        <v>-</v>
      </c>
      <c r="AB44" s="391" t="s">
        <v>0</v>
      </c>
      <c r="AC44" s="556">
        <f>I44+AE44</f>
        <v>43559</v>
      </c>
      <c r="AD44" s="559">
        <f t="shared" si="13"/>
        <v>43559</v>
      </c>
      <c r="AE44" s="391">
        <f>$AE$9</f>
        <v>14</v>
      </c>
      <c r="AF44" s="390" t="s">
        <v>123</v>
      </c>
      <c r="AG44" s="161" t="s">
        <v>126</v>
      </c>
      <c r="AH44" s="469"/>
      <c r="AI44" s="388" t="s">
        <v>125</v>
      </c>
      <c r="AJ44" s="386" t="s">
        <v>310</v>
      </c>
    </row>
    <row r="45" spans="1:41" ht="17.5" customHeight="1" x14ac:dyDescent="0.35">
      <c r="A45" s="143" t="s">
        <v>202</v>
      </c>
      <c r="B45" s="385" t="s">
        <v>208</v>
      </c>
      <c r="C45" s="384">
        <f>I45-6</f>
        <v>43539</v>
      </c>
      <c r="D45" s="383">
        <f t="shared" si="2"/>
        <v>43539</v>
      </c>
      <c r="E45" s="382">
        <f>I45-3</f>
        <v>43542</v>
      </c>
      <c r="F45" s="381">
        <f t="shared" si="3"/>
        <v>43542</v>
      </c>
      <c r="G45" s="379">
        <f t="shared" si="12"/>
        <v>43543</v>
      </c>
      <c r="H45" s="380">
        <f t="shared" si="5"/>
        <v>43543</v>
      </c>
      <c r="I45" s="379">
        <f t="shared" si="6"/>
        <v>43545</v>
      </c>
      <c r="J45" s="378">
        <f t="shared" si="7"/>
        <v>43545</v>
      </c>
      <c r="K45" s="645">
        <f>I45+6</f>
        <v>43551</v>
      </c>
      <c r="L45" s="646">
        <f>K45</f>
        <v>43551</v>
      </c>
      <c r="M45" s="377" t="s">
        <v>207</v>
      </c>
      <c r="N45" s="376" t="s">
        <v>332</v>
      </c>
      <c r="O45" s="654">
        <f>I45+9</f>
        <v>43554</v>
      </c>
      <c r="P45" s="646">
        <f>O45</f>
        <v>43554</v>
      </c>
      <c r="Q45" s="153" t="s">
        <v>120</v>
      </c>
      <c r="R45" s="148" t="str">
        <f t="shared" si="16"/>
        <v>-</v>
      </c>
      <c r="S45" s="154" t="s">
        <v>0</v>
      </c>
      <c r="T45" s="147" t="s">
        <v>120</v>
      </c>
      <c r="U45" s="148" t="str">
        <f t="shared" si="17"/>
        <v>-</v>
      </c>
      <c r="V45" s="154" t="s">
        <v>0</v>
      </c>
      <c r="W45" s="147" t="s">
        <v>120</v>
      </c>
      <c r="X45" s="148" t="str">
        <f t="shared" si="18"/>
        <v>-</v>
      </c>
      <c r="Y45" s="154" t="s">
        <v>0</v>
      </c>
      <c r="Z45" s="125">
        <f>I45+AB45</f>
        <v>43557</v>
      </c>
      <c r="AA45" s="126">
        <f t="shared" si="15"/>
        <v>43557</v>
      </c>
      <c r="AB45" s="375">
        <f>$AB$10</f>
        <v>12</v>
      </c>
      <c r="AC45" s="147" t="s">
        <v>120</v>
      </c>
      <c r="AD45" s="148" t="str">
        <f t="shared" si="13"/>
        <v>-</v>
      </c>
      <c r="AE45" s="154" t="s">
        <v>0</v>
      </c>
      <c r="AF45" s="371" t="s">
        <v>123</v>
      </c>
      <c r="AG45" s="468" t="s">
        <v>122</v>
      </c>
      <c r="AH45" s="467" t="s">
        <v>117</v>
      </c>
      <c r="AI45" s="371"/>
      <c r="AJ45" s="370" t="s">
        <v>307</v>
      </c>
    </row>
    <row r="46" spans="1:41" ht="17.5" customHeight="1" thickBot="1" x14ac:dyDescent="0.4">
      <c r="A46" s="261" t="s">
        <v>202</v>
      </c>
      <c r="B46" s="369" t="s">
        <v>208</v>
      </c>
      <c r="C46" s="368">
        <f>I46-6</f>
        <v>43539</v>
      </c>
      <c r="D46" s="367">
        <f t="shared" si="2"/>
        <v>43539</v>
      </c>
      <c r="E46" s="366">
        <f>I46-6</f>
        <v>43539</v>
      </c>
      <c r="F46" s="365">
        <f t="shared" si="3"/>
        <v>43539</v>
      </c>
      <c r="G46" s="308">
        <f t="shared" si="12"/>
        <v>43541</v>
      </c>
      <c r="H46" s="307">
        <f t="shared" si="5"/>
        <v>43541</v>
      </c>
      <c r="I46" s="308">
        <f t="shared" si="6"/>
        <v>43545</v>
      </c>
      <c r="J46" s="309">
        <f t="shared" si="7"/>
        <v>43545</v>
      </c>
      <c r="K46" s="263">
        <f>I46+6</f>
        <v>43551</v>
      </c>
      <c r="L46" s="322">
        <f>K46</f>
        <v>43551</v>
      </c>
      <c r="M46" s="364" t="s">
        <v>181</v>
      </c>
      <c r="N46" s="363" t="s">
        <v>0</v>
      </c>
      <c r="O46" s="266" t="s">
        <v>25</v>
      </c>
      <c r="P46" s="322" t="str">
        <f>O46</f>
        <v>-</v>
      </c>
      <c r="Q46" s="320" t="s">
        <v>120</v>
      </c>
      <c r="R46" s="264" t="str">
        <f t="shared" si="16"/>
        <v>-</v>
      </c>
      <c r="S46" s="319" t="s">
        <v>0</v>
      </c>
      <c r="T46" s="266" t="s">
        <v>120</v>
      </c>
      <c r="U46" s="264" t="str">
        <f t="shared" si="17"/>
        <v>-</v>
      </c>
      <c r="V46" s="319" t="s">
        <v>0</v>
      </c>
      <c r="W46" s="266" t="s">
        <v>120</v>
      </c>
      <c r="X46" s="264" t="str">
        <f t="shared" si="18"/>
        <v>-</v>
      </c>
      <c r="Y46" s="319" t="s">
        <v>0</v>
      </c>
      <c r="Z46" s="661">
        <f>I46+AB46</f>
        <v>43556</v>
      </c>
      <c r="AA46" s="662">
        <f t="shared" si="15"/>
        <v>43556</v>
      </c>
      <c r="AB46" s="362">
        <f>$AB$11</f>
        <v>11</v>
      </c>
      <c r="AC46" s="266" t="s">
        <v>0</v>
      </c>
      <c r="AD46" s="264" t="str">
        <f t="shared" si="13"/>
        <v>-</v>
      </c>
      <c r="AE46" s="319" t="s">
        <v>0</v>
      </c>
      <c r="AF46" s="318" t="s">
        <v>305</v>
      </c>
      <c r="AG46" s="181" t="s">
        <v>118</v>
      </c>
      <c r="AH46" s="361" t="s">
        <v>117</v>
      </c>
      <c r="AI46" s="318" t="s">
        <v>116</v>
      </c>
      <c r="AJ46" s="360" t="s">
        <v>182</v>
      </c>
    </row>
    <row r="47" spans="1:41" ht="17.5" customHeight="1" x14ac:dyDescent="0.35">
      <c r="A47" s="455" t="s">
        <v>203</v>
      </c>
      <c r="B47" s="466" t="s">
        <v>301</v>
      </c>
      <c r="C47" s="465">
        <f>I47-3</f>
        <v>43546</v>
      </c>
      <c r="D47" s="447">
        <f t="shared" si="2"/>
        <v>43546</v>
      </c>
      <c r="E47" s="452">
        <f>I47-4</f>
        <v>43545</v>
      </c>
      <c r="F47" s="451">
        <f t="shared" si="3"/>
        <v>43545</v>
      </c>
      <c r="G47" s="448">
        <f t="shared" si="12"/>
        <v>43547</v>
      </c>
      <c r="H47" s="451">
        <f t="shared" si="5"/>
        <v>43547</v>
      </c>
      <c r="I47" s="448">
        <f t="shared" si="6"/>
        <v>43549</v>
      </c>
      <c r="J47" s="447">
        <f t="shared" si="7"/>
        <v>43549</v>
      </c>
      <c r="K47" s="647" t="s">
        <v>120</v>
      </c>
      <c r="L47" s="648" t="s">
        <v>120</v>
      </c>
      <c r="M47" s="450" t="s">
        <v>1</v>
      </c>
      <c r="N47" s="464" t="s">
        <v>0</v>
      </c>
      <c r="O47" s="569" t="s">
        <v>120</v>
      </c>
      <c r="P47" s="571" t="s">
        <v>120</v>
      </c>
      <c r="Q47" s="345">
        <f>$I$47+S47</f>
        <v>43561</v>
      </c>
      <c r="R47" s="187">
        <f t="shared" si="16"/>
        <v>43561</v>
      </c>
      <c r="S47" s="342">
        <v>12</v>
      </c>
      <c r="T47" s="188">
        <f>$I$47+V47</f>
        <v>43562</v>
      </c>
      <c r="U47" s="187">
        <f t="shared" si="17"/>
        <v>43562</v>
      </c>
      <c r="V47" s="342">
        <f>$V$7</f>
        <v>13</v>
      </c>
      <c r="W47" s="188">
        <f>I47+Y47</f>
        <v>43564</v>
      </c>
      <c r="X47" s="187">
        <f t="shared" si="18"/>
        <v>43564</v>
      </c>
      <c r="Y47" s="446">
        <f>$Y$7</f>
        <v>15</v>
      </c>
      <c r="Z47" s="188" t="s">
        <v>120</v>
      </c>
      <c r="AA47" s="187" t="str">
        <f t="shared" si="15"/>
        <v>-</v>
      </c>
      <c r="AB47" s="342" t="s">
        <v>0</v>
      </c>
      <c r="AC47" s="188">
        <f>I47+AE47</f>
        <v>43565</v>
      </c>
      <c r="AD47" s="187">
        <f t="shared" si="13"/>
        <v>43565</v>
      </c>
      <c r="AE47" s="342">
        <f>$AE$7</f>
        <v>16</v>
      </c>
      <c r="AF47" s="445" t="s">
        <v>214</v>
      </c>
      <c r="AG47" s="463" t="s">
        <v>126</v>
      </c>
      <c r="AH47" s="462"/>
      <c r="AI47" s="461"/>
      <c r="AJ47" s="460" t="s">
        <v>309</v>
      </c>
    </row>
    <row r="48" spans="1:41" ht="17.5" customHeight="1" x14ac:dyDescent="0.35">
      <c r="A48" s="215" t="s">
        <v>203</v>
      </c>
      <c r="B48" s="216" t="s">
        <v>301</v>
      </c>
      <c r="C48" s="459">
        <f>I48-3</f>
        <v>43546</v>
      </c>
      <c r="D48" s="436">
        <f t="shared" si="2"/>
        <v>43546</v>
      </c>
      <c r="E48" s="196">
        <f>I48-4</f>
        <v>43545</v>
      </c>
      <c r="F48" s="197">
        <f t="shared" si="3"/>
        <v>43545</v>
      </c>
      <c r="G48" s="198">
        <f t="shared" si="12"/>
        <v>43547</v>
      </c>
      <c r="H48" s="199">
        <f t="shared" si="5"/>
        <v>43547</v>
      </c>
      <c r="I48" s="198">
        <f t="shared" si="6"/>
        <v>43549</v>
      </c>
      <c r="J48" s="432">
        <f t="shared" si="7"/>
        <v>43549</v>
      </c>
      <c r="K48" s="202" t="s">
        <v>120</v>
      </c>
      <c r="L48" s="203" t="s">
        <v>120</v>
      </c>
      <c r="M48" s="458" t="s">
        <v>129</v>
      </c>
      <c r="N48" s="457" t="s">
        <v>0</v>
      </c>
      <c r="O48" s="217" t="s">
        <v>120</v>
      </c>
      <c r="P48" s="219" t="s">
        <v>120</v>
      </c>
      <c r="Q48" s="206" t="s">
        <v>120</v>
      </c>
      <c r="R48" s="201" t="str">
        <f t="shared" si="16"/>
        <v>-</v>
      </c>
      <c r="S48" s="207" t="s">
        <v>0</v>
      </c>
      <c r="T48" s="200" t="s">
        <v>120</v>
      </c>
      <c r="U48" s="201" t="str">
        <f t="shared" si="17"/>
        <v>-</v>
      </c>
      <c r="V48" s="207" t="s">
        <v>0</v>
      </c>
      <c r="W48" s="200" t="s">
        <v>120</v>
      </c>
      <c r="X48" s="201" t="str">
        <f t="shared" si="18"/>
        <v>-</v>
      </c>
      <c r="Y48" s="207" t="s">
        <v>0</v>
      </c>
      <c r="Z48" s="663">
        <f>I48+AB48</f>
        <v>43566</v>
      </c>
      <c r="AA48" s="664">
        <f t="shared" si="15"/>
        <v>43566</v>
      </c>
      <c r="AB48" s="456">
        <v>17</v>
      </c>
      <c r="AC48" s="200" t="s">
        <v>120</v>
      </c>
      <c r="AD48" s="201" t="str">
        <f t="shared" si="13"/>
        <v>-</v>
      </c>
      <c r="AE48" s="207" t="s">
        <v>0</v>
      </c>
      <c r="AF48" s="224" t="s">
        <v>214</v>
      </c>
      <c r="AG48" s="225" t="s">
        <v>126</v>
      </c>
      <c r="AH48" s="226" t="s">
        <v>127</v>
      </c>
      <c r="AI48" s="257"/>
      <c r="AJ48" s="228" t="s">
        <v>309</v>
      </c>
      <c r="AO48" s="258"/>
    </row>
    <row r="49" spans="1:36" ht="17.5" customHeight="1" x14ac:dyDescent="0.35">
      <c r="A49" s="455" t="s">
        <v>204</v>
      </c>
      <c r="B49" s="454" t="s">
        <v>325</v>
      </c>
      <c r="C49" s="453">
        <f>I49-6</f>
        <v>43546</v>
      </c>
      <c r="D49" s="447">
        <f t="shared" si="2"/>
        <v>43546</v>
      </c>
      <c r="E49" s="452">
        <f>I49-3</f>
        <v>43549</v>
      </c>
      <c r="F49" s="451">
        <f t="shared" si="3"/>
        <v>43549</v>
      </c>
      <c r="G49" s="448">
        <f t="shared" si="12"/>
        <v>43550</v>
      </c>
      <c r="H49" s="451">
        <f t="shared" si="5"/>
        <v>43550</v>
      </c>
      <c r="I49" s="448">
        <f t="shared" si="6"/>
        <v>43552</v>
      </c>
      <c r="J49" s="447">
        <f t="shared" si="7"/>
        <v>43552</v>
      </c>
      <c r="K49" s="583" t="s">
        <v>120</v>
      </c>
      <c r="L49" s="571" t="s">
        <v>120</v>
      </c>
      <c r="M49" s="450" t="s">
        <v>1</v>
      </c>
      <c r="N49" s="449" t="s">
        <v>0</v>
      </c>
      <c r="O49" s="569" t="s">
        <v>120</v>
      </c>
      <c r="P49" s="571" t="s">
        <v>120</v>
      </c>
      <c r="Q49" s="587">
        <f>$I$49+S49</f>
        <v>43563</v>
      </c>
      <c r="R49" s="570">
        <f t="shared" si="16"/>
        <v>43563</v>
      </c>
      <c r="S49" s="446">
        <f>$S$9</f>
        <v>11</v>
      </c>
      <c r="T49" s="569" t="s">
        <v>120</v>
      </c>
      <c r="U49" s="570" t="str">
        <f t="shared" si="17"/>
        <v>-</v>
      </c>
      <c r="V49" s="446" t="str">
        <f>$V$9</f>
        <v>-</v>
      </c>
      <c r="W49" s="569">
        <f>I49+Y49</f>
        <v>43564</v>
      </c>
      <c r="X49" s="570">
        <f t="shared" si="18"/>
        <v>43564</v>
      </c>
      <c r="Y49" s="446">
        <f>$Y$9</f>
        <v>12</v>
      </c>
      <c r="Z49" s="569" t="s">
        <v>120</v>
      </c>
      <c r="AA49" s="570" t="str">
        <f t="shared" si="15"/>
        <v>-</v>
      </c>
      <c r="AB49" s="446" t="s">
        <v>0</v>
      </c>
      <c r="AC49" s="569">
        <f>I49+AE49</f>
        <v>43566</v>
      </c>
      <c r="AD49" s="570">
        <f t="shared" si="13"/>
        <v>43566</v>
      </c>
      <c r="AE49" s="446">
        <f>$AE$9</f>
        <v>14</v>
      </c>
      <c r="AF49" s="445" t="s">
        <v>123</v>
      </c>
      <c r="AG49" s="225" t="s">
        <v>126</v>
      </c>
      <c r="AH49" s="444"/>
      <c r="AI49" s="443" t="s">
        <v>125</v>
      </c>
      <c r="AJ49" s="442" t="s">
        <v>310</v>
      </c>
    </row>
    <row r="50" spans="1:36" ht="17.5" customHeight="1" x14ac:dyDescent="0.35">
      <c r="A50" s="215" t="s">
        <v>204</v>
      </c>
      <c r="B50" s="441" t="s">
        <v>325</v>
      </c>
      <c r="C50" s="440">
        <f>I50-6</f>
        <v>43546</v>
      </c>
      <c r="D50" s="439">
        <f t="shared" si="2"/>
        <v>43546</v>
      </c>
      <c r="E50" s="438">
        <f>I50-3</f>
        <v>43549</v>
      </c>
      <c r="F50" s="437">
        <f t="shared" si="3"/>
        <v>43549</v>
      </c>
      <c r="G50" s="340">
        <f t="shared" si="12"/>
        <v>43550</v>
      </c>
      <c r="H50" s="229">
        <f t="shared" si="5"/>
        <v>43550</v>
      </c>
      <c r="I50" s="340">
        <f t="shared" si="6"/>
        <v>43552</v>
      </c>
      <c r="J50" s="436">
        <f t="shared" si="7"/>
        <v>43552</v>
      </c>
      <c r="K50" s="649">
        <f>I50+6</f>
        <v>43558</v>
      </c>
      <c r="L50" s="650">
        <f>K50</f>
        <v>43558</v>
      </c>
      <c r="M50" s="435" t="s">
        <v>205</v>
      </c>
      <c r="N50" s="434" t="s">
        <v>334</v>
      </c>
      <c r="O50" s="655">
        <f>I50+9</f>
        <v>43561</v>
      </c>
      <c r="P50" s="650">
        <f>O50</f>
        <v>43561</v>
      </c>
      <c r="Q50" s="206" t="s">
        <v>120</v>
      </c>
      <c r="R50" s="201" t="str">
        <f t="shared" si="16"/>
        <v>-</v>
      </c>
      <c r="S50" s="207" t="s">
        <v>0</v>
      </c>
      <c r="T50" s="200" t="s">
        <v>120</v>
      </c>
      <c r="U50" s="201" t="str">
        <f t="shared" si="17"/>
        <v>-</v>
      </c>
      <c r="V50" s="207" t="s">
        <v>0</v>
      </c>
      <c r="W50" s="200" t="s">
        <v>120</v>
      </c>
      <c r="X50" s="201" t="str">
        <f t="shared" si="18"/>
        <v>-</v>
      </c>
      <c r="Y50" s="207" t="s">
        <v>0</v>
      </c>
      <c r="Z50" s="200">
        <f>I50+AB50</f>
        <v>43564</v>
      </c>
      <c r="AA50" s="201">
        <f t="shared" si="15"/>
        <v>43564</v>
      </c>
      <c r="AB50" s="433">
        <f>$AB$10</f>
        <v>12</v>
      </c>
      <c r="AC50" s="200" t="s">
        <v>120</v>
      </c>
      <c r="AD50" s="201" t="str">
        <f t="shared" si="13"/>
        <v>-</v>
      </c>
      <c r="AE50" s="207" t="s">
        <v>0</v>
      </c>
      <c r="AF50" s="431" t="s">
        <v>123</v>
      </c>
      <c r="AG50" s="430" t="s">
        <v>122</v>
      </c>
      <c r="AH50" s="341" t="s">
        <v>117</v>
      </c>
      <c r="AI50" s="257"/>
      <c r="AJ50" s="429" t="s">
        <v>307</v>
      </c>
    </row>
    <row r="51" spans="1:36" ht="17.5" customHeight="1" thickBot="1" x14ac:dyDescent="0.4">
      <c r="A51" s="428" t="s">
        <v>204</v>
      </c>
      <c r="B51" s="427" t="s">
        <v>325</v>
      </c>
      <c r="C51" s="426">
        <f>I51-6</f>
        <v>43546</v>
      </c>
      <c r="D51" s="425">
        <f t="shared" si="2"/>
        <v>43546</v>
      </c>
      <c r="E51" s="424">
        <f>I51-6</f>
        <v>43546</v>
      </c>
      <c r="F51" s="423">
        <f t="shared" si="3"/>
        <v>43546</v>
      </c>
      <c r="G51" s="418">
        <f t="shared" si="12"/>
        <v>43548</v>
      </c>
      <c r="H51" s="422">
        <f t="shared" si="5"/>
        <v>43548</v>
      </c>
      <c r="I51" s="418">
        <f t="shared" si="6"/>
        <v>43552</v>
      </c>
      <c r="J51" s="417">
        <f t="shared" si="7"/>
        <v>43552</v>
      </c>
      <c r="K51" s="651">
        <f>I51+6</f>
        <v>43558</v>
      </c>
      <c r="L51" s="652">
        <f>K51</f>
        <v>43558</v>
      </c>
      <c r="M51" s="421" t="s">
        <v>181</v>
      </c>
      <c r="N51" s="420" t="s">
        <v>0</v>
      </c>
      <c r="O51" s="310" t="s">
        <v>0</v>
      </c>
      <c r="P51" s="652" t="s">
        <v>0</v>
      </c>
      <c r="Q51" s="658" t="s">
        <v>120</v>
      </c>
      <c r="R51" s="311" t="str">
        <f t="shared" si="16"/>
        <v>-</v>
      </c>
      <c r="S51" s="416" t="s">
        <v>0</v>
      </c>
      <c r="T51" s="310" t="s">
        <v>120</v>
      </c>
      <c r="U51" s="311" t="str">
        <f t="shared" si="17"/>
        <v>-</v>
      </c>
      <c r="V51" s="416" t="s">
        <v>0</v>
      </c>
      <c r="W51" s="310" t="s">
        <v>120</v>
      </c>
      <c r="X51" s="311" t="str">
        <f t="shared" si="18"/>
        <v>-</v>
      </c>
      <c r="Y51" s="416" t="s">
        <v>0</v>
      </c>
      <c r="Z51" s="665">
        <f>I51+AB51</f>
        <v>43563</v>
      </c>
      <c r="AA51" s="666">
        <f t="shared" si="15"/>
        <v>43563</v>
      </c>
      <c r="AB51" s="419">
        <f>$AB$11</f>
        <v>11</v>
      </c>
      <c r="AC51" s="310" t="s">
        <v>0</v>
      </c>
      <c r="AD51" s="311" t="str">
        <f t="shared" si="13"/>
        <v>-</v>
      </c>
      <c r="AE51" s="416" t="s">
        <v>0</v>
      </c>
      <c r="AF51" s="415" t="s">
        <v>305</v>
      </c>
      <c r="AG51" s="249" t="s">
        <v>118</v>
      </c>
      <c r="AH51" s="414" t="s">
        <v>117</v>
      </c>
      <c r="AI51" s="413" t="s">
        <v>116</v>
      </c>
      <c r="AJ51" s="412" t="s">
        <v>182</v>
      </c>
    </row>
    <row r="52" spans="1:36" ht="17.5" customHeight="1" x14ac:dyDescent="0.35">
      <c r="A52" s="108" t="s">
        <v>197</v>
      </c>
      <c r="B52" s="411" t="s">
        <v>302</v>
      </c>
      <c r="C52" s="398">
        <f>I52-3</f>
        <v>43553</v>
      </c>
      <c r="D52" s="392">
        <f>IF(ISBLANK(C52),"",(C52))</f>
        <v>43553</v>
      </c>
      <c r="E52" s="397">
        <f>I52-4</f>
        <v>43552</v>
      </c>
      <c r="F52" s="396">
        <f t="shared" si="3"/>
        <v>43552</v>
      </c>
      <c r="G52" s="393">
        <f t="shared" si="12"/>
        <v>43554</v>
      </c>
      <c r="H52" s="396">
        <f t="shared" si="5"/>
        <v>43554</v>
      </c>
      <c r="I52" s="393">
        <f t="shared" si="6"/>
        <v>43556</v>
      </c>
      <c r="J52" s="392">
        <f t="shared" si="7"/>
        <v>43556</v>
      </c>
      <c r="K52" s="254" t="s">
        <v>25</v>
      </c>
      <c r="L52" s="256" t="s">
        <v>25</v>
      </c>
      <c r="M52" s="395" t="s">
        <v>1</v>
      </c>
      <c r="N52" s="410" t="s">
        <v>0</v>
      </c>
      <c r="O52" s="556" t="s">
        <v>25</v>
      </c>
      <c r="P52" s="572" t="s">
        <v>25</v>
      </c>
      <c r="Q52" s="334">
        <f>$I$52+S52</f>
        <v>43568</v>
      </c>
      <c r="R52" s="255">
        <f t="shared" si="16"/>
        <v>43568</v>
      </c>
      <c r="S52" s="333">
        <v>12</v>
      </c>
      <c r="T52" s="253">
        <f>$I$52+V52</f>
        <v>43569</v>
      </c>
      <c r="U52" s="255">
        <f t="shared" si="17"/>
        <v>43569</v>
      </c>
      <c r="V52" s="333">
        <f>$V$7</f>
        <v>13</v>
      </c>
      <c r="W52" s="253">
        <f>I52+Y52</f>
        <v>43571</v>
      </c>
      <c r="X52" s="255">
        <f t="shared" si="18"/>
        <v>43571</v>
      </c>
      <c r="Y52" s="391">
        <f>$Y$7</f>
        <v>15</v>
      </c>
      <c r="Z52" s="253" t="s">
        <v>120</v>
      </c>
      <c r="AA52" s="255" t="str">
        <f t="shared" si="15"/>
        <v>-</v>
      </c>
      <c r="AB52" s="333" t="s">
        <v>0</v>
      </c>
      <c r="AC52" s="253">
        <f>I52+AE52</f>
        <v>43572</v>
      </c>
      <c r="AD52" s="255">
        <f t="shared" si="13"/>
        <v>43572</v>
      </c>
      <c r="AE52" s="408">
        <f>$AE$7</f>
        <v>16</v>
      </c>
      <c r="AF52" s="390" t="s">
        <v>214</v>
      </c>
      <c r="AG52" s="115" t="s">
        <v>126</v>
      </c>
      <c r="AH52" s="407"/>
      <c r="AI52" s="406"/>
      <c r="AJ52" s="84" t="s">
        <v>309</v>
      </c>
    </row>
    <row r="53" spans="1:36" ht="17.5" customHeight="1" x14ac:dyDescent="0.35">
      <c r="A53" s="143" t="s">
        <v>197</v>
      </c>
      <c r="B53" s="385" t="s">
        <v>302</v>
      </c>
      <c r="C53" s="405">
        <f>I53-3</f>
        <v>43553</v>
      </c>
      <c r="D53" s="404">
        <f>C53</f>
        <v>43553</v>
      </c>
      <c r="E53" s="328">
        <f>I53-4</f>
        <v>43552</v>
      </c>
      <c r="F53" s="327">
        <f t="shared" si="3"/>
        <v>43552</v>
      </c>
      <c r="G53" s="124">
        <f t="shared" si="12"/>
        <v>43554</v>
      </c>
      <c r="H53" s="123">
        <f t="shared" si="5"/>
        <v>43554</v>
      </c>
      <c r="I53" s="124">
        <f t="shared" si="6"/>
        <v>43556</v>
      </c>
      <c r="J53" s="374">
        <f t="shared" si="7"/>
        <v>43556</v>
      </c>
      <c r="K53" s="127" t="s">
        <v>120</v>
      </c>
      <c r="L53" s="128" t="s">
        <v>120</v>
      </c>
      <c r="M53" s="403" t="s">
        <v>129</v>
      </c>
      <c r="N53" s="402" t="s">
        <v>0</v>
      </c>
      <c r="O53" s="147" t="s">
        <v>120</v>
      </c>
      <c r="P53" s="150" t="s">
        <v>120</v>
      </c>
      <c r="Q53" s="131" t="s">
        <v>120</v>
      </c>
      <c r="R53" s="126" t="str">
        <f t="shared" si="16"/>
        <v>-</v>
      </c>
      <c r="S53" s="132" t="s">
        <v>0</v>
      </c>
      <c r="T53" s="125" t="s">
        <v>120</v>
      </c>
      <c r="U53" s="126" t="str">
        <f t="shared" si="17"/>
        <v>-</v>
      </c>
      <c r="V53" s="132" t="s">
        <v>0</v>
      </c>
      <c r="W53" s="125" t="s">
        <v>120</v>
      </c>
      <c r="X53" s="126" t="str">
        <f t="shared" si="18"/>
        <v>-</v>
      </c>
      <c r="Y53" s="132" t="s">
        <v>0</v>
      </c>
      <c r="Z53" s="659">
        <f>I53+AB53</f>
        <v>43573</v>
      </c>
      <c r="AA53" s="660">
        <f t="shared" si="15"/>
        <v>43573</v>
      </c>
      <c r="AB53" s="401">
        <v>17</v>
      </c>
      <c r="AC53" s="125" t="s">
        <v>120</v>
      </c>
      <c r="AD53" s="126" t="str">
        <f t="shared" si="13"/>
        <v>-</v>
      </c>
      <c r="AE53" s="132" t="s">
        <v>0</v>
      </c>
      <c r="AF53" s="160" t="s">
        <v>214</v>
      </c>
      <c r="AG53" s="161" t="s">
        <v>126</v>
      </c>
      <c r="AH53" s="162" t="s">
        <v>127</v>
      </c>
      <c r="AI53" s="260"/>
      <c r="AJ53" s="164" t="s">
        <v>309</v>
      </c>
    </row>
    <row r="54" spans="1:36" ht="17.5" customHeight="1" x14ac:dyDescent="0.35">
      <c r="A54" s="400" t="s">
        <v>198</v>
      </c>
      <c r="B54" s="399" t="s">
        <v>326</v>
      </c>
      <c r="C54" s="398">
        <f>I54-6</f>
        <v>43553</v>
      </c>
      <c r="D54" s="392">
        <f>C54</f>
        <v>43553</v>
      </c>
      <c r="E54" s="397">
        <f>I54-3</f>
        <v>43556</v>
      </c>
      <c r="F54" s="396">
        <f t="shared" si="3"/>
        <v>43556</v>
      </c>
      <c r="G54" s="393">
        <f t="shared" si="12"/>
        <v>43557</v>
      </c>
      <c r="H54" s="396">
        <f t="shared" si="5"/>
        <v>43557</v>
      </c>
      <c r="I54" s="393">
        <f t="shared" si="6"/>
        <v>43559</v>
      </c>
      <c r="J54" s="392">
        <f t="shared" si="7"/>
        <v>43559</v>
      </c>
      <c r="K54" s="563" t="s">
        <v>120</v>
      </c>
      <c r="L54" s="572" t="s">
        <v>120</v>
      </c>
      <c r="M54" s="395" t="s">
        <v>1</v>
      </c>
      <c r="N54" s="394" t="s">
        <v>0</v>
      </c>
      <c r="O54" s="556" t="s">
        <v>120</v>
      </c>
      <c r="P54" s="572" t="s">
        <v>120</v>
      </c>
      <c r="Q54" s="574">
        <f>$I$54+S54</f>
        <v>43570</v>
      </c>
      <c r="R54" s="559">
        <f t="shared" si="16"/>
        <v>43570</v>
      </c>
      <c r="S54" s="391">
        <f>$S$9</f>
        <v>11</v>
      </c>
      <c r="T54" s="556" t="s">
        <v>120</v>
      </c>
      <c r="U54" s="559" t="str">
        <f t="shared" si="17"/>
        <v>-</v>
      </c>
      <c r="V54" s="391" t="str">
        <f>$V$9</f>
        <v>-</v>
      </c>
      <c r="W54" s="556">
        <f>I54+Y54</f>
        <v>43571</v>
      </c>
      <c r="X54" s="559">
        <f t="shared" si="18"/>
        <v>43571</v>
      </c>
      <c r="Y54" s="391">
        <f>$Y$9</f>
        <v>12</v>
      </c>
      <c r="Z54" s="556" t="s">
        <v>120</v>
      </c>
      <c r="AA54" s="559" t="str">
        <f t="shared" si="15"/>
        <v>-</v>
      </c>
      <c r="AB54" s="391" t="s">
        <v>0</v>
      </c>
      <c r="AC54" s="556">
        <f>I54+AE54</f>
        <v>43573</v>
      </c>
      <c r="AD54" s="559">
        <f t="shared" si="13"/>
        <v>43573</v>
      </c>
      <c r="AE54" s="391">
        <f>$AE$9</f>
        <v>14</v>
      </c>
      <c r="AF54" s="390" t="s">
        <v>123</v>
      </c>
      <c r="AG54" s="389" t="s">
        <v>126</v>
      </c>
      <c r="AH54" s="388"/>
      <c r="AI54" s="387" t="s">
        <v>125</v>
      </c>
      <c r="AJ54" s="386" t="s">
        <v>310</v>
      </c>
    </row>
    <row r="55" spans="1:36" ht="17.5" customHeight="1" x14ac:dyDescent="0.35">
      <c r="A55" s="143" t="s">
        <v>198</v>
      </c>
      <c r="B55" s="385" t="s">
        <v>326</v>
      </c>
      <c r="C55" s="384">
        <f>I55-6</f>
        <v>43553</v>
      </c>
      <c r="D55" s="383">
        <f>C55</f>
        <v>43553</v>
      </c>
      <c r="E55" s="382">
        <f>I55-3</f>
        <v>43556</v>
      </c>
      <c r="F55" s="381">
        <f t="shared" si="3"/>
        <v>43556</v>
      </c>
      <c r="G55" s="379">
        <f t="shared" si="12"/>
        <v>43557</v>
      </c>
      <c r="H55" s="380">
        <f t="shared" si="5"/>
        <v>43557</v>
      </c>
      <c r="I55" s="379">
        <f t="shared" si="6"/>
        <v>43559</v>
      </c>
      <c r="J55" s="378">
        <f t="shared" si="7"/>
        <v>43559</v>
      </c>
      <c r="K55" s="645">
        <f>I55+6</f>
        <v>43565</v>
      </c>
      <c r="L55" s="646">
        <f>K55</f>
        <v>43565</v>
      </c>
      <c r="M55" s="377" t="s">
        <v>335</v>
      </c>
      <c r="N55" s="376" t="s">
        <v>336</v>
      </c>
      <c r="O55" s="654">
        <f>I55+9</f>
        <v>43568</v>
      </c>
      <c r="P55" s="646">
        <f>O55</f>
        <v>43568</v>
      </c>
      <c r="Q55" s="131" t="s">
        <v>120</v>
      </c>
      <c r="R55" s="126" t="str">
        <f t="shared" si="16"/>
        <v>-</v>
      </c>
      <c r="S55" s="132" t="s">
        <v>0</v>
      </c>
      <c r="T55" s="125" t="s">
        <v>120</v>
      </c>
      <c r="U55" s="126" t="str">
        <f t="shared" si="17"/>
        <v>-</v>
      </c>
      <c r="V55" s="132" t="s">
        <v>0</v>
      </c>
      <c r="W55" s="125" t="s">
        <v>120</v>
      </c>
      <c r="X55" s="126" t="str">
        <f t="shared" si="18"/>
        <v>-</v>
      </c>
      <c r="Y55" s="132" t="s">
        <v>0</v>
      </c>
      <c r="Z55" s="125">
        <f>I55+AB55</f>
        <v>43571</v>
      </c>
      <c r="AA55" s="126">
        <f t="shared" si="15"/>
        <v>43571</v>
      </c>
      <c r="AB55" s="375">
        <f>$AB$10</f>
        <v>12</v>
      </c>
      <c r="AC55" s="125" t="s">
        <v>120</v>
      </c>
      <c r="AD55" s="126" t="str">
        <f t="shared" si="13"/>
        <v>-</v>
      </c>
      <c r="AE55" s="132" t="s">
        <v>0</v>
      </c>
      <c r="AF55" s="371" t="s">
        <v>123</v>
      </c>
      <c r="AG55" s="373" t="s">
        <v>122</v>
      </c>
      <c r="AH55" s="372" t="s">
        <v>117</v>
      </c>
      <c r="AI55" s="371"/>
      <c r="AJ55" s="370" t="s">
        <v>307</v>
      </c>
    </row>
    <row r="56" spans="1:36" ht="17.5" customHeight="1" thickBot="1" x14ac:dyDescent="0.4">
      <c r="A56" s="261" t="s">
        <v>198</v>
      </c>
      <c r="B56" s="369" t="s">
        <v>326</v>
      </c>
      <c r="C56" s="368">
        <f>I56-6</f>
        <v>43553</v>
      </c>
      <c r="D56" s="367">
        <f>C56</f>
        <v>43553</v>
      </c>
      <c r="E56" s="366">
        <f>I56-6</f>
        <v>43553</v>
      </c>
      <c r="F56" s="365">
        <f t="shared" si="3"/>
        <v>43553</v>
      </c>
      <c r="G56" s="308">
        <f t="shared" si="12"/>
        <v>43555</v>
      </c>
      <c r="H56" s="307">
        <f t="shared" si="5"/>
        <v>43555</v>
      </c>
      <c r="I56" s="308">
        <f t="shared" si="6"/>
        <v>43559</v>
      </c>
      <c r="J56" s="309">
        <f t="shared" si="7"/>
        <v>43559</v>
      </c>
      <c r="K56" s="263">
        <f>I56+6</f>
        <v>43565</v>
      </c>
      <c r="L56" s="322">
        <f>K56</f>
        <v>43565</v>
      </c>
      <c r="M56" s="364" t="s">
        <v>181</v>
      </c>
      <c r="N56" s="363" t="s">
        <v>0</v>
      </c>
      <c r="O56" s="266" t="s">
        <v>25</v>
      </c>
      <c r="P56" s="322" t="str">
        <f>O56</f>
        <v>-</v>
      </c>
      <c r="Q56" s="320" t="s">
        <v>120</v>
      </c>
      <c r="R56" s="264" t="str">
        <f t="shared" si="16"/>
        <v>-</v>
      </c>
      <c r="S56" s="319" t="s">
        <v>0</v>
      </c>
      <c r="T56" s="266" t="s">
        <v>120</v>
      </c>
      <c r="U56" s="264" t="str">
        <f t="shared" si="17"/>
        <v>-</v>
      </c>
      <c r="V56" s="319" t="s">
        <v>0</v>
      </c>
      <c r="W56" s="266" t="s">
        <v>120</v>
      </c>
      <c r="X56" s="264" t="str">
        <f t="shared" si="18"/>
        <v>-</v>
      </c>
      <c r="Y56" s="319" t="s">
        <v>0</v>
      </c>
      <c r="Z56" s="661">
        <f>I56+AB56</f>
        <v>43570</v>
      </c>
      <c r="AA56" s="662">
        <f t="shared" si="15"/>
        <v>43570</v>
      </c>
      <c r="AB56" s="362">
        <f>$AB$11</f>
        <v>11</v>
      </c>
      <c r="AC56" s="266" t="s">
        <v>0</v>
      </c>
      <c r="AD56" s="264" t="str">
        <f t="shared" si="13"/>
        <v>-</v>
      </c>
      <c r="AE56" s="319" t="s">
        <v>0</v>
      </c>
      <c r="AF56" s="318" t="s">
        <v>305</v>
      </c>
      <c r="AG56" s="181" t="s">
        <v>118</v>
      </c>
      <c r="AH56" s="361" t="s">
        <v>117</v>
      </c>
      <c r="AI56" s="318" t="s">
        <v>116</v>
      </c>
      <c r="AJ56" s="360" t="s">
        <v>182</v>
      </c>
    </row>
    <row r="57" spans="1:36" ht="15" customHeight="1" x14ac:dyDescent="0.35">
      <c r="C57" s="356"/>
      <c r="D57" s="353"/>
      <c r="E57" s="353"/>
      <c r="F57" s="353"/>
      <c r="G57" s="355"/>
      <c r="H57" s="353"/>
      <c r="I57" s="354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2"/>
      <c r="Z57" s="353"/>
      <c r="AA57" s="353"/>
      <c r="AB57" s="353"/>
      <c r="AC57" s="353"/>
      <c r="AD57" s="353"/>
      <c r="AE57" s="353"/>
      <c r="AF57" s="353"/>
      <c r="AG57" s="352"/>
      <c r="AH57" s="352"/>
      <c r="AI57" s="352"/>
      <c r="AJ57" s="352"/>
    </row>
    <row r="58" spans="1:36" ht="22" customHeight="1" x14ac:dyDescent="0.4">
      <c r="A58" s="270" t="s">
        <v>114</v>
      </c>
      <c r="B58" s="271"/>
      <c r="C58" s="272"/>
      <c r="D58" s="272"/>
      <c r="E58" s="272"/>
      <c r="F58" s="272"/>
      <c r="G58" s="272"/>
      <c r="H58" s="273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353"/>
      <c r="V58" s="353"/>
      <c r="W58" s="353"/>
      <c r="X58" s="353"/>
      <c r="Y58" s="352"/>
      <c r="Z58" s="353"/>
      <c r="AA58" s="353"/>
      <c r="AB58" s="353"/>
      <c r="AC58" s="353"/>
      <c r="AD58" s="353"/>
      <c r="AE58" s="353"/>
      <c r="AF58" s="353"/>
      <c r="AG58" s="352"/>
      <c r="AH58" s="352"/>
      <c r="AI58" s="352"/>
      <c r="AJ58" s="352"/>
    </row>
    <row r="59" spans="1:36" ht="22" customHeight="1" x14ac:dyDescent="0.4">
      <c r="A59" s="276" t="s">
        <v>6</v>
      </c>
      <c r="B59" s="277"/>
      <c r="C59" s="278"/>
      <c r="D59" s="278"/>
      <c r="E59" s="278"/>
      <c r="F59" s="278"/>
      <c r="G59" s="278"/>
      <c r="H59" s="279"/>
      <c r="I59" s="278"/>
      <c r="J59" s="280"/>
      <c r="K59" s="280"/>
      <c r="L59" s="280"/>
      <c r="M59" s="280"/>
      <c r="N59" s="280"/>
      <c r="O59" s="280"/>
      <c r="P59" s="280"/>
      <c r="Q59" s="280"/>
      <c r="R59" s="278"/>
      <c r="S59" s="278"/>
      <c r="T59" s="278"/>
      <c r="U59" s="353"/>
      <c r="V59" s="353"/>
      <c r="W59" s="353"/>
      <c r="X59" s="353"/>
      <c r="Y59" s="352"/>
      <c r="Z59" s="353"/>
      <c r="AA59" s="353"/>
      <c r="AB59" s="353"/>
      <c r="AC59" s="353"/>
      <c r="AD59" s="353"/>
      <c r="AE59" s="353"/>
      <c r="AF59" s="353"/>
      <c r="AG59" s="352"/>
      <c r="AH59" s="352"/>
      <c r="AI59" s="352"/>
      <c r="AJ59" s="352"/>
    </row>
    <row r="60" spans="1:36" ht="22" customHeight="1" x14ac:dyDescent="0.4">
      <c r="A60" s="283" t="s">
        <v>113</v>
      </c>
      <c r="B60" s="277"/>
      <c r="C60" s="278"/>
      <c r="D60" s="278"/>
      <c r="E60" s="278"/>
      <c r="F60" s="278"/>
      <c r="G60" s="278"/>
      <c r="H60" s="279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353"/>
      <c r="V60" s="353"/>
      <c r="W60" s="353"/>
      <c r="X60" s="353"/>
      <c r="Y60" s="352"/>
      <c r="Z60" s="353"/>
      <c r="AA60" s="353"/>
      <c r="AB60" s="353"/>
      <c r="AC60" s="353"/>
      <c r="AD60" s="353"/>
      <c r="AE60" s="353"/>
      <c r="AF60" s="353"/>
      <c r="AG60" s="352"/>
      <c r="AH60" s="352"/>
      <c r="AI60" s="352"/>
      <c r="AJ60" s="352"/>
    </row>
    <row r="61" spans="1:36" ht="22" customHeight="1" x14ac:dyDescent="0.4">
      <c r="A61" s="283"/>
      <c r="B61" s="277"/>
      <c r="C61" s="278"/>
      <c r="D61" s="278"/>
      <c r="E61" s="278"/>
      <c r="F61" s="278"/>
      <c r="G61" s="278"/>
      <c r="H61" s="279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353"/>
      <c r="V61" s="353"/>
      <c r="W61" s="353"/>
      <c r="X61" s="353"/>
      <c r="Y61" s="352"/>
      <c r="Z61" s="353"/>
      <c r="AA61" s="353"/>
      <c r="AB61" s="353"/>
      <c r="AC61" s="353"/>
      <c r="AD61" s="353"/>
      <c r="AE61" s="353"/>
      <c r="AF61" s="353"/>
      <c r="AG61" s="352"/>
      <c r="AH61" s="352"/>
      <c r="AI61" s="352"/>
      <c r="AJ61" s="352"/>
    </row>
    <row r="62" spans="1:36" ht="22" customHeight="1" x14ac:dyDescent="0.4">
      <c r="A62" s="270" t="s">
        <v>112</v>
      </c>
      <c r="B62" s="284"/>
      <c r="C62" s="285" t="s">
        <v>111</v>
      </c>
      <c r="D62" s="268"/>
      <c r="E62" s="283"/>
      <c r="F62" s="283"/>
      <c r="G62" s="286"/>
      <c r="H62" s="279"/>
      <c r="I62" s="287"/>
      <c r="J62" s="286"/>
      <c r="K62" s="286"/>
      <c r="L62" s="286"/>
      <c r="M62" s="286"/>
      <c r="N62" s="286"/>
      <c r="O62" s="286"/>
      <c r="P62" s="286"/>
      <c r="Q62" s="283"/>
      <c r="R62" s="286"/>
      <c r="S62" s="286"/>
      <c r="T62" s="286"/>
      <c r="U62" s="353"/>
      <c r="V62" s="353"/>
      <c r="W62" s="353"/>
      <c r="X62" s="353"/>
      <c r="Y62" s="352"/>
      <c r="Z62" s="353"/>
      <c r="AA62" s="353"/>
      <c r="AB62" s="353"/>
      <c r="AC62" s="353"/>
      <c r="AD62" s="353"/>
      <c r="AE62" s="353"/>
      <c r="AF62" s="353"/>
      <c r="AG62" s="352"/>
      <c r="AH62" s="352"/>
      <c r="AI62" s="352"/>
      <c r="AJ62" s="352"/>
    </row>
    <row r="63" spans="1:36" ht="22" customHeight="1" x14ac:dyDescent="0.45">
      <c r="A63" s="288" t="s">
        <v>110</v>
      </c>
      <c r="B63" s="289" t="s">
        <v>102</v>
      </c>
      <c r="C63" s="290" t="s">
        <v>109</v>
      </c>
      <c r="D63" s="288"/>
      <c r="E63" s="288"/>
      <c r="F63" s="288"/>
      <c r="G63" s="291" t="s">
        <v>7</v>
      </c>
      <c r="H63" s="359" t="s">
        <v>108</v>
      </c>
      <c r="I63" s="268"/>
      <c r="J63" s="293"/>
      <c r="K63" s="293"/>
      <c r="L63" s="293"/>
      <c r="M63" s="294"/>
      <c r="O63" s="290" t="s">
        <v>99</v>
      </c>
      <c r="P63" s="290" t="s">
        <v>107</v>
      </c>
      <c r="T63" s="290" t="s">
        <v>97</v>
      </c>
      <c r="U63" s="290" t="s">
        <v>106</v>
      </c>
      <c r="V63" s="353"/>
      <c r="W63" s="353"/>
      <c r="X63" s="353"/>
      <c r="Y63" s="352"/>
      <c r="Z63" s="353"/>
      <c r="AA63" s="353"/>
      <c r="AB63" s="353"/>
      <c r="AC63" s="353"/>
      <c r="AD63" s="353"/>
      <c r="AE63" s="353"/>
      <c r="AF63" s="353"/>
      <c r="AG63" s="352"/>
      <c r="AH63" s="352"/>
      <c r="AI63" s="352"/>
      <c r="AJ63" s="352"/>
    </row>
    <row r="64" spans="1:36" ht="22" customHeight="1" x14ac:dyDescent="0.35">
      <c r="A64" s="276"/>
      <c r="B64" s="297"/>
      <c r="C64" s="276"/>
      <c r="D64" s="276"/>
      <c r="E64" s="276"/>
      <c r="F64" s="276"/>
      <c r="G64" s="276"/>
      <c r="H64" s="298"/>
      <c r="I64" s="299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353"/>
      <c r="V64" s="353"/>
      <c r="W64" s="353"/>
      <c r="X64" s="353"/>
      <c r="Y64" s="352"/>
      <c r="Z64" s="353"/>
      <c r="AA64" s="353"/>
      <c r="AB64" s="353"/>
      <c r="AC64" s="353"/>
      <c r="AD64" s="353"/>
      <c r="AE64" s="353"/>
      <c r="AF64" s="353"/>
      <c r="AG64" s="352"/>
      <c r="AH64" s="352"/>
      <c r="AI64" s="352"/>
      <c r="AJ64" s="352"/>
    </row>
    <row r="65" spans="1:36" ht="22" customHeight="1" x14ac:dyDescent="0.4">
      <c r="A65" s="270" t="s">
        <v>105</v>
      </c>
      <c r="B65" s="297"/>
      <c r="C65" s="285" t="s">
        <v>104</v>
      </c>
      <c r="D65" s="268"/>
      <c r="E65" s="283"/>
      <c r="F65" s="283"/>
      <c r="G65" s="276"/>
      <c r="H65" s="298"/>
      <c r="I65" s="299"/>
      <c r="J65" s="276"/>
      <c r="K65" s="276"/>
      <c r="L65" s="276"/>
      <c r="M65" s="276"/>
      <c r="N65" s="276"/>
      <c r="O65" s="276"/>
      <c r="P65" s="276"/>
      <c r="Q65" s="283"/>
      <c r="R65" s="278"/>
      <c r="S65" s="301"/>
      <c r="T65" s="301"/>
      <c r="U65" s="353"/>
      <c r="V65" s="353"/>
      <c r="W65" s="353"/>
      <c r="X65" s="353"/>
      <c r="Y65" s="352"/>
      <c r="Z65" s="353"/>
      <c r="AA65" s="353"/>
      <c r="AB65" s="353"/>
      <c r="AC65" s="353"/>
      <c r="AD65" s="353"/>
      <c r="AE65" s="353"/>
      <c r="AF65" s="353"/>
      <c r="AG65" s="352"/>
      <c r="AH65" s="352"/>
      <c r="AI65" s="352"/>
      <c r="AJ65" s="352"/>
    </row>
    <row r="66" spans="1:36" ht="22" customHeight="1" x14ac:dyDescent="0.45">
      <c r="A66" s="290" t="s">
        <v>103</v>
      </c>
      <c r="B66" s="289" t="s">
        <v>102</v>
      </c>
      <c r="C66" s="290" t="s">
        <v>101</v>
      </c>
      <c r="D66" s="303"/>
      <c r="E66" s="303"/>
      <c r="F66" s="303"/>
      <c r="G66" s="291" t="s">
        <v>7</v>
      </c>
      <c r="H66" s="304" t="s">
        <v>100</v>
      </c>
      <c r="I66" s="268"/>
      <c r="J66" s="305"/>
      <c r="K66" s="305"/>
      <c r="L66" s="305"/>
      <c r="M66" s="294"/>
      <c r="O66" s="290" t="s">
        <v>99</v>
      </c>
      <c r="P66" s="290" t="s">
        <v>98</v>
      </c>
      <c r="T66" s="290" t="s">
        <v>97</v>
      </c>
      <c r="U66" s="290" t="s">
        <v>96</v>
      </c>
      <c r="V66" s="353"/>
      <c r="W66" s="353"/>
      <c r="X66" s="353"/>
      <c r="Y66" s="352"/>
      <c r="Z66" s="353"/>
      <c r="AA66" s="353"/>
      <c r="AB66" s="353"/>
      <c r="AC66" s="353"/>
      <c r="AD66" s="353"/>
      <c r="AE66" s="353"/>
      <c r="AF66" s="353"/>
      <c r="AG66" s="352"/>
      <c r="AH66" s="352"/>
      <c r="AI66" s="352"/>
      <c r="AJ66" s="352"/>
    </row>
    <row r="67" spans="1:36" ht="15" customHeight="1" x14ac:dyDescent="0.35">
      <c r="A67" s="358"/>
      <c r="B67" s="357"/>
      <c r="C67" s="356"/>
      <c r="D67" s="353"/>
      <c r="E67" s="353"/>
      <c r="F67" s="353"/>
      <c r="G67" s="355"/>
      <c r="H67" s="353"/>
      <c r="I67" s="354"/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2"/>
      <c r="Z67" s="353"/>
      <c r="AA67" s="353"/>
      <c r="AB67" s="353"/>
      <c r="AC67" s="353"/>
      <c r="AD67" s="353"/>
      <c r="AE67" s="353"/>
      <c r="AF67" s="353"/>
      <c r="AG67" s="352"/>
      <c r="AH67" s="352"/>
      <c r="AI67" s="352"/>
      <c r="AJ67" s="352"/>
    </row>
    <row r="68" spans="1:36" ht="15" customHeight="1" x14ac:dyDescent="0.35">
      <c r="A68" s="358"/>
      <c r="B68" s="357"/>
      <c r="C68" s="356"/>
      <c r="D68" s="353"/>
      <c r="E68" s="353"/>
      <c r="F68" s="353"/>
      <c r="G68" s="355"/>
      <c r="H68" s="353"/>
      <c r="I68" s="354"/>
      <c r="J68" s="353"/>
      <c r="K68" s="353"/>
      <c r="L68" s="353"/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2"/>
      <c r="Z68" s="353"/>
      <c r="AA68" s="353"/>
      <c r="AB68" s="353"/>
      <c r="AC68" s="353"/>
      <c r="AD68" s="353"/>
      <c r="AE68" s="353"/>
      <c r="AF68" s="353"/>
      <c r="AG68" s="352"/>
      <c r="AH68" s="352"/>
      <c r="AI68" s="352"/>
      <c r="AJ68" s="352"/>
    </row>
    <row r="69" spans="1:36" ht="15" customHeight="1" x14ac:dyDescent="0.35">
      <c r="A69" s="358"/>
      <c r="B69" s="357"/>
      <c r="C69" s="356"/>
      <c r="D69" s="353"/>
      <c r="E69" s="353"/>
      <c r="F69" s="353"/>
      <c r="G69" s="355"/>
      <c r="H69" s="353"/>
      <c r="I69" s="354"/>
      <c r="J69" s="353"/>
      <c r="K69" s="353"/>
      <c r="L69" s="353"/>
      <c r="M69" s="353"/>
      <c r="N69" s="353"/>
      <c r="O69" s="353"/>
      <c r="P69" s="353"/>
      <c r="Q69" s="353"/>
      <c r="R69" s="353"/>
      <c r="S69" s="353"/>
      <c r="T69" s="353"/>
      <c r="U69" s="353"/>
      <c r="V69" s="353"/>
      <c r="W69" s="353"/>
      <c r="X69" s="353"/>
      <c r="Y69" s="352"/>
      <c r="Z69" s="353"/>
      <c r="AA69" s="353"/>
      <c r="AB69" s="353"/>
      <c r="AC69" s="353"/>
      <c r="AD69" s="353"/>
      <c r="AE69" s="353"/>
      <c r="AF69" s="353"/>
      <c r="AG69" s="352"/>
      <c r="AH69" s="352"/>
      <c r="AI69" s="352"/>
      <c r="AJ69" s="352"/>
    </row>
    <row r="70" spans="1:36" ht="15" customHeight="1" x14ac:dyDescent="0.35">
      <c r="A70" s="358"/>
      <c r="B70" s="357"/>
      <c r="C70" s="356"/>
      <c r="D70" s="353"/>
      <c r="E70" s="353"/>
      <c r="F70" s="353"/>
      <c r="G70" s="355"/>
      <c r="H70" s="353"/>
      <c r="I70" s="354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2"/>
      <c r="Z70" s="353"/>
      <c r="AA70" s="353"/>
      <c r="AB70" s="353"/>
      <c r="AC70" s="353"/>
      <c r="AD70" s="353"/>
      <c r="AE70" s="353"/>
      <c r="AF70" s="353"/>
      <c r="AG70" s="352"/>
      <c r="AH70" s="352"/>
      <c r="AI70" s="352"/>
      <c r="AJ70" s="352"/>
    </row>
    <row r="71" spans="1:36" ht="15" customHeight="1" x14ac:dyDescent="0.35">
      <c r="A71" s="358"/>
      <c r="B71" s="357"/>
      <c r="C71" s="356"/>
      <c r="D71" s="353"/>
      <c r="E71" s="353"/>
      <c r="F71" s="353"/>
      <c r="G71" s="355"/>
      <c r="H71" s="353"/>
      <c r="I71" s="354"/>
      <c r="J71" s="353"/>
      <c r="K71" s="353"/>
      <c r="L71" s="353"/>
      <c r="M71" s="353"/>
      <c r="N71" s="353"/>
      <c r="O71" s="353"/>
      <c r="P71" s="353"/>
      <c r="Q71" s="353"/>
      <c r="R71" s="353"/>
      <c r="S71" s="353"/>
      <c r="T71" s="353"/>
      <c r="U71" s="353"/>
      <c r="V71" s="353"/>
      <c r="W71" s="353"/>
      <c r="X71" s="353"/>
      <c r="Y71" s="352"/>
      <c r="Z71" s="353"/>
      <c r="AA71" s="353"/>
      <c r="AB71" s="353"/>
      <c r="AC71" s="353"/>
      <c r="AD71" s="353"/>
      <c r="AE71" s="353"/>
      <c r="AF71" s="353"/>
      <c r="AG71" s="352"/>
      <c r="AH71" s="352"/>
      <c r="AI71" s="352"/>
      <c r="AJ71" s="352"/>
    </row>
    <row r="72" spans="1:36" ht="15" customHeight="1" x14ac:dyDescent="0.35">
      <c r="A72" s="358"/>
      <c r="B72" s="357"/>
      <c r="C72" s="356"/>
      <c r="D72" s="353"/>
      <c r="E72" s="353"/>
      <c r="F72" s="353"/>
      <c r="G72" s="355"/>
      <c r="H72" s="353"/>
      <c r="I72" s="354"/>
      <c r="J72" s="353"/>
      <c r="K72" s="353"/>
      <c r="L72" s="353"/>
      <c r="M72" s="353"/>
      <c r="N72" s="353"/>
      <c r="O72" s="353"/>
      <c r="P72" s="353"/>
      <c r="Q72" s="353"/>
      <c r="R72" s="353"/>
      <c r="S72" s="353"/>
      <c r="T72" s="353"/>
      <c r="U72" s="353"/>
      <c r="V72" s="353"/>
      <c r="W72" s="353"/>
      <c r="X72" s="353"/>
      <c r="Y72" s="352"/>
      <c r="Z72" s="353"/>
      <c r="AA72" s="353"/>
      <c r="AB72" s="353"/>
      <c r="AC72" s="353"/>
      <c r="AD72" s="353"/>
      <c r="AE72" s="353"/>
      <c r="AF72" s="353"/>
      <c r="AG72" s="352"/>
      <c r="AH72" s="352"/>
      <c r="AI72" s="352"/>
      <c r="AJ72" s="352"/>
    </row>
    <row r="73" spans="1:36" ht="15" customHeight="1" x14ac:dyDescent="0.35">
      <c r="A73" s="358"/>
      <c r="B73" s="357"/>
      <c r="C73" s="356"/>
      <c r="D73" s="353"/>
      <c r="E73" s="353"/>
      <c r="F73" s="353"/>
      <c r="G73" s="355"/>
      <c r="H73" s="353"/>
      <c r="I73" s="354"/>
      <c r="J73" s="353"/>
      <c r="K73" s="353"/>
      <c r="L73" s="353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2"/>
      <c r="Z73" s="353"/>
      <c r="AA73" s="353"/>
      <c r="AB73" s="353"/>
      <c r="AC73" s="353"/>
      <c r="AD73" s="353"/>
      <c r="AE73" s="353"/>
      <c r="AF73" s="353"/>
      <c r="AG73" s="352"/>
      <c r="AH73" s="352"/>
      <c r="AI73" s="352"/>
      <c r="AJ73" s="352"/>
    </row>
  </sheetData>
  <autoFilter ref="A6:AJ56" xr:uid="{00000000-0009-0000-0000-000000000000}">
    <filterColumn colId="2" showButton="0"/>
    <filterColumn colId="4" showButton="0"/>
    <filterColumn colId="6" showButton="0"/>
    <filterColumn colId="8" showButton="0"/>
    <filterColumn colId="10" showButton="0"/>
    <filterColumn colId="14" showButton="0"/>
    <filterColumn colId="16" showButton="0"/>
    <filterColumn colId="19" showButton="0"/>
    <filterColumn colId="22" showButton="0"/>
    <filterColumn colId="25" showButton="0"/>
    <filterColumn colId="28" showButton="0"/>
    <filterColumn colId="32" showButton="0"/>
  </autoFilter>
  <mergeCells count="16">
    <mergeCell ref="AC6:AD6"/>
    <mergeCell ref="AG6:AH6"/>
    <mergeCell ref="A1:AH1"/>
    <mergeCell ref="A2:AH2"/>
    <mergeCell ref="A3:AH3"/>
    <mergeCell ref="AG4:AH4"/>
    <mergeCell ref="C6:D6"/>
    <mergeCell ref="E6:F6"/>
    <mergeCell ref="G6:H6"/>
    <mergeCell ref="I6:J6"/>
    <mergeCell ref="K6:L6"/>
    <mergeCell ref="O6:P6"/>
    <mergeCell ref="Q6:R6"/>
    <mergeCell ref="T6:U6"/>
    <mergeCell ref="W6:X6"/>
    <mergeCell ref="Z6:AA6"/>
  </mergeCells>
  <phoneticPr fontId="3"/>
  <hyperlinks>
    <hyperlink ref="H66" r:id="rId1" xr:uid="{00000000-0004-0000-0000-000000000000}"/>
    <hyperlink ref="H63" r:id="rId2" xr:uid="{00000000-0004-0000-0000-000001000000}"/>
  </hyperlinks>
  <pageMargins left="0.25" right="0.25" top="0.75" bottom="0.75" header="0.3" footer="0.3"/>
  <pageSetup paperSize="9" scale="44" orientation="landscape" r:id="rId3"/>
  <colBreaks count="1" manualBreakCount="1">
    <brk id="36" max="1048575" man="1"/>
  </col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U97"/>
  <sheetViews>
    <sheetView view="pageBreakPreview" zoomScale="80" zoomScaleNormal="55" zoomScaleSheetLayoutView="80" workbookViewId="0">
      <pane xSplit="8" ySplit="14" topLeftCell="I15" activePane="bottomRight" state="frozen"/>
      <selection pane="topRight" activeCell="I1" sqref="I1"/>
      <selection pane="bottomLeft" activeCell="A15" sqref="A15"/>
      <selection pane="bottomRight" activeCell="I15" sqref="I15"/>
    </sheetView>
    <sheetView workbookViewId="1">
      <selection sqref="A1:AN1"/>
    </sheetView>
  </sheetViews>
  <sheetFormatPr defaultRowHeight="13" x14ac:dyDescent="0.2"/>
  <cols>
    <col min="1" max="1" width="20.36328125" customWidth="1"/>
    <col min="2" max="2" width="13.7265625" customWidth="1"/>
    <col min="15" max="15" width="19.08984375" customWidth="1"/>
  </cols>
  <sheetData>
    <row r="1" spans="1:45" s="1" customFormat="1" ht="40.9" customHeight="1" x14ac:dyDescent="0.2">
      <c r="A1" s="619" t="s">
        <v>8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</row>
    <row r="2" spans="1:45" s="1" customFormat="1" ht="15.65" customHeight="1" thickBot="1" x14ac:dyDescent="0.25">
      <c r="A2" s="620" t="s">
        <v>9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0"/>
    </row>
    <row r="3" spans="1:45" s="1" customFormat="1" ht="28.9" customHeight="1" x14ac:dyDescent="0.2">
      <c r="A3" s="621" t="s">
        <v>10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621"/>
      <c r="AL3" s="621"/>
      <c r="AM3" s="621"/>
      <c r="AN3" s="621"/>
      <c r="AS3" s="2"/>
    </row>
    <row r="4" spans="1:45" s="1" customFormat="1" ht="18.649999999999999" customHeight="1" thickBot="1" x14ac:dyDescent="0.25">
      <c r="B4" s="3"/>
      <c r="C4" s="4"/>
      <c r="D4" s="4"/>
      <c r="E4" s="4"/>
      <c r="F4" s="5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  <c r="AD4" s="8"/>
      <c r="AE4" s="9"/>
      <c r="AF4" s="9"/>
      <c r="AG4" s="9"/>
      <c r="AH4" s="9"/>
      <c r="AI4" s="9"/>
      <c r="AJ4" s="9"/>
      <c r="AK4" s="9"/>
      <c r="AL4" s="10" t="s">
        <v>11</v>
      </c>
      <c r="AM4" s="622">
        <f ca="1">TODAY()</f>
        <v>43500</v>
      </c>
      <c r="AN4" s="622"/>
    </row>
    <row r="5" spans="1:45" s="1" customFormat="1" ht="31" customHeight="1" thickBot="1" x14ac:dyDescent="0.25">
      <c r="A5" s="11" t="s">
        <v>12</v>
      </c>
      <c r="B5" s="12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3"/>
      <c r="AD5" s="13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5" s="23" customFormat="1" ht="43" customHeight="1" thickBot="1" x14ac:dyDescent="0.25">
      <c r="A6" s="15" t="s">
        <v>13</v>
      </c>
      <c r="B6" s="16" t="s">
        <v>14</v>
      </c>
      <c r="C6" s="632" t="s">
        <v>15</v>
      </c>
      <c r="D6" s="633"/>
      <c r="E6" s="634" t="s">
        <v>16</v>
      </c>
      <c r="F6" s="634"/>
      <c r="G6" s="635" t="s">
        <v>55</v>
      </c>
      <c r="H6" s="635"/>
      <c r="I6" s="630" t="s">
        <v>543</v>
      </c>
      <c r="J6" s="636"/>
      <c r="K6" s="630" t="s">
        <v>544</v>
      </c>
      <c r="L6" s="636"/>
      <c r="M6" s="630" t="s">
        <v>56</v>
      </c>
      <c r="N6" s="631"/>
      <c r="O6" s="17" t="s">
        <v>17</v>
      </c>
      <c r="P6" s="18" t="s">
        <v>18</v>
      </c>
      <c r="Q6" s="630" t="s">
        <v>545</v>
      </c>
      <c r="R6" s="636"/>
      <c r="S6" s="630" t="s">
        <v>546</v>
      </c>
      <c r="T6" s="636"/>
      <c r="U6" s="630" t="s">
        <v>58</v>
      </c>
      <c r="V6" s="631"/>
      <c r="W6" s="640" t="s">
        <v>547</v>
      </c>
      <c r="X6" s="637"/>
      <c r="Y6" s="18" t="s">
        <v>19</v>
      </c>
      <c r="Z6" s="637" t="s">
        <v>548</v>
      </c>
      <c r="AA6" s="637"/>
      <c r="AB6" s="18" t="s">
        <v>19</v>
      </c>
      <c r="AC6" s="637" t="s">
        <v>549</v>
      </c>
      <c r="AD6" s="637"/>
      <c r="AE6" s="19" t="s">
        <v>19</v>
      </c>
      <c r="AF6" s="637" t="s">
        <v>550</v>
      </c>
      <c r="AG6" s="637"/>
      <c r="AH6" s="19" t="s">
        <v>19</v>
      </c>
      <c r="AI6" s="637" t="s">
        <v>551</v>
      </c>
      <c r="AJ6" s="637"/>
      <c r="AK6" s="19" t="s">
        <v>19</v>
      </c>
      <c r="AL6" s="20" t="s">
        <v>20</v>
      </c>
      <c r="AM6" s="638" t="s">
        <v>21</v>
      </c>
      <c r="AN6" s="639"/>
      <c r="AO6" s="21" t="s">
        <v>22</v>
      </c>
      <c r="AP6" s="22" t="s">
        <v>23</v>
      </c>
    </row>
    <row r="7" spans="1:45" s="45" customFormat="1" ht="15.75" hidden="1" customHeight="1" x14ac:dyDescent="0.2">
      <c r="A7" s="70" t="s">
        <v>54</v>
      </c>
      <c r="B7" s="71"/>
      <c r="C7" s="85">
        <f>G7-2</f>
        <v>43494</v>
      </c>
      <c r="D7" s="49">
        <f t="shared" ref="D7:D38" si="0">C7</f>
        <v>43494</v>
      </c>
      <c r="E7" s="86">
        <f>G7-1</f>
        <v>43495</v>
      </c>
      <c r="F7" s="59">
        <v>42584</v>
      </c>
      <c r="G7" s="51">
        <v>43496</v>
      </c>
      <c r="H7" s="57">
        <f t="shared" ref="H7:H38" si="1">G7</f>
        <v>43496</v>
      </c>
      <c r="I7" s="73"/>
      <c r="J7" s="74"/>
      <c r="K7" s="73"/>
      <c r="L7" s="74"/>
      <c r="M7" s="73"/>
      <c r="N7" s="75"/>
      <c r="O7" s="87" t="s">
        <v>25</v>
      </c>
      <c r="P7" s="57" t="s">
        <v>25</v>
      </c>
      <c r="Q7" s="58" t="s">
        <v>0</v>
      </c>
      <c r="R7" s="59" t="s">
        <v>25</v>
      </c>
      <c r="S7" s="58" t="s">
        <v>0</v>
      </c>
      <c r="T7" s="59" t="s">
        <v>25</v>
      </c>
      <c r="U7" s="58" t="s">
        <v>0</v>
      </c>
      <c r="V7" s="60" t="s">
        <v>25</v>
      </c>
      <c r="W7" s="88">
        <f>G7+Y7</f>
        <v>43514</v>
      </c>
      <c r="X7" s="57">
        <f>W7</f>
        <v>43514</v>
      </c>
      <c r="Y7" s="78">
        <v>18</v>
      </c>
      <c r="Z7" s="77" t="s">
        <v>25</v>
      </c>
      <c r="AA7" s="57" t="s">
        <v>25</v>
      </c>
      <c r="AB7" s="78">
        <v>18</v>
      </c>
      <c r="AC7" s="79" t="s">
        <v>25</v>
      </c>
      <c r="AD7" s="80" t="str">
        <f>AC7</f>
        <v>-</v>
      </c>
      <c r="AE7" s="78"/>
      <c r="AF7" s="77" t="s">
        <v>0</v>
      </c>
      <c r="AG7" s="57" t="s">
        <v>0</v>
      </c>
      <c r="AH7" s="78" t="s">
        <v>0</v>
      </c>
      <c r="AI7" s="77" t="s">
        <v>25</v>
      </c>
      <c r="AJ7" s="57" t="str">
        <f>AI7</f>
        <v>-</v>
      </c>
      <c r="AK7" s="78" t="s">
        <v>25</v>
      </c>
      <c r="AL7" s="81" t="s">
        <v>59</v>
      </c>
      <c r="AM7" s="82" t="s">
        <v>35</v>
      </c>
      <c r="AN7" s="83" t="s">
        <v>33</v>
      </c>
      <c r="AO7" s="83"/>
      <c r="AP7" s="84" t="s">
        <v>297</v>
      </c>
    </row>
    <row r="8" spans="1:45" s="45" customFormat="1" ht="15.75" hidden="1" customHeight="1" x14ac:dyDescent="0.2">
      <c r="A8" s="70" t="s">
        <v>166</v>
      </c>
      <c r="B8" s="71"/>
      <c r="C8" s="85">
        <f>G8-2</f>
        <v>43494</v>
      </c>
      <c r="D8" s="59">
        <f t="shared" si="0"/>
        <v>43494</v>
      </c>
      <c r="E8" s="86">
        <f>G8-1</f>
        <v>43495</v>
      </c>
      <c r="F8" s="59">
        <f>E8</f>
        <v>43495</v>
      </c>
      <c r="G8" s="51">
        <v>43496</v>
      </c>
      <c r="H8" s="57">
        <f t="shared" si="1"/>
        <v>43496</v>
      </c>
      <c r="I8" s="73"/>
      <c r="J8" s="74"/>
      <c r="K8" s="73"/>
      <c r="L8" s="74"/>
      <c r="M8" s="73"/>
      <c r="N8" s="75"/>
      <c r="O8" s="87"/>
      <c r="P8" s="57"/>
      <c r="Q8" s="58"/>
      <c r="R8" s="59"/>
      <c r="S8" s="58"/>
      <c r="T8" s="59"/>
      <c r="U8" s="58"/>
      <c r="V8" s="60"/>
      <c r="W8" s="88"/>
      <c r="X8" s="57"/>
      <c r="Y8" s="78"/>
      <c r="Z8" s="77"/>
      <c r="AA8" s="57"/>
      <c r="AB8" s="78"/>
      <c r="AC8" s="79"/>
      <c r="AD8" s="80"/>
      <c r="AE8" s="78"/>
      <c r="AF8" s="77">
        <f>G8+AH8</f>
        <v>43517</v>
      </c>
      <c r="AG8" s="57">
        <f>AF8</f>
        <v>43517</v>
      </c>
      <c r="AH8" s="78">
        <v>21</v>
      </c>
      <c r="AI8" s="77"/>
      <c r="AJ8" s="57"/>
      <c r="AK8" s="78"/>
      <c r="AL8" s="81" t="s">
        <v>59</v>
      </c>
      <c r="AM8" s="82" t="s">
        <v>35</v>
      </c>
      <c r="AN8" s="83" t="s">
        <v>33</v>
      </c>
      <c r="AO8" s="83"/>
      <c r="AP8" s="84" t="s">
        <v>34</v>
      </c>
    </row>
    <row r="9" spans="1:45" s="45" customFormat="1" ht="15.75" hidden="1" customHeight="1" x14ac:dyDescent="0.2">
      <c r="A9" s="70" t="s">
        <v>228</v>
      </c>
      <c r="B9" s="610"/>
      <c r="C9" s="48">
        <f>G9-4</f>
        <v>43492</v>
      </c>
      <c r="D9" s="49">
        <f t="shared" si="0"/>
        <v>43492</v>
      </c>
      <c r="E9" s="50">
        <f>G9-2</f>
        <v>43494</v>
      </c>
      <c r="F9" s="49">
        <v>42582</v>
      </c>
      <c r="G9" s="51">
        <v>43496</v>
      </c>
      <c r="H9" s="52">
        <f t="shared" si="1"/>
        <v>43496</v>
      </c>
      <c r="I9" s="53"/>
      <c r="J9" s="54"/>
      <c r="K9" s="53"/>
      <c r="L9" s="54"/>
      <c r="M9" s="53"/>
      <c r="N9" s="55"/>
      <c r="O9" s="56"/>
      <c r="P9" s="52"/>
      <c r="Q9" s="609"/>
      <c r="R9" s="49"/>
      <c r="S9" s="609"/>
      <c r="T9" s="49"/>
      <c r="U9" s="609"/>
      <c r="V9" s="525"/>
      <c r="W9" s="61"/>
      <c r="X9" s="52"/>
      <c r="Y9" s="62"/>
      <c r="Z9" s="63"/>
      <c r="AA9" s="52"/>
      <c r="AB9" s="62"/>
      <c r="AC9" s="64"/>
      <c r="AD9" s="65"/>
      <c r="AE9" s="62"/>
      <c r="AF9" s="63"/>
      <c r="AG9" s="52"/>
      <c r="AH9" s="62"/>
      <c r="AI9" s="63"/>
      <c r="AJ9" s="52"/>
      <c r="AK9" s="62"/>
      <c r="AL9" s="66" t="s">
        <v>230</v>
      </c>
      <c r="AM9" s="67" t="s">
        <v>216</v>
      </c>
      <c r="AN9" s="68" t="s">
        <v>215</v>
      </c>
      <c r="AO9" s="68"/>
      <c r="AP9" s="69" t="s">
        <v>233</v>
      </c>
    </row>
    <row r="10" spans="1:45" s="45" customFormat="1" ht="15.75" hidden="1" customHeight="1" x14ac:dyDescent="0.2">
      <c r="A10" s="70" t="s">
        <v>29</v>
      </c>
      <c r="B10" s="71"/>
      <c r="C10" s="48">
        <f>G10-4</f>
        <v>43493</v>
      </c>
      <c r="D10" s="49">
        <f t="shared" si="0"/>
        <v>43493</v>
      </c>
      <c r="E10" s="50">
        <f>G10-2</f>
        <v>43495</v>
      </c>
      <c r="F10" s="49">
        <v>42581</v>
      </c>
      <c r="G10" s="72">
        <v>43497</v>
      </c>
      <c r="H10" s="57">
        <f t="shared" si="1"/>
        <v>43497</v>
      </c>
      <c r="I10" s="73"/>
      <c r="J10" s="74"/>
      <c r="K10" s="73"/>
      <c r="L10" s="74"/>
      <c r="M10" s="73"/>
      <c r="N10" s="75"/>
      <c r="O10" s="76" t="s">
        <v>25</v>
      </c>
      <c r="P10" s="57" t="s">
        <v>25</v>
      </c>
      <c r="Q10" s="58" t="s">
        <v>25</v>
      </c>
      <c r="R10" s="59" t="s">
        <v>25</v>
      </c>
      <c r="S10" s="58"/>
      <c r="T10" s="59" t="s">
        <v>25</v>
      </c>
      <c r="U10" s="58" t="s">
        <v>25</v>
      </c>
      <c r="V10" s="60" t="s">
        <v>25</v>
      </c>
      <c r="W10" s="61">
        <f>$G$10+Y10</f>
        <v>43507</v>
      </c>
      <c r="X10" s="52">
        <f>W10</f>
        <v>43507</v>
      </c>
      <c r="Y10" s="62">
        <v>10</v>
      </c>
      <c r="Z10" s="77" t="s">
        <v>0</v>
      </c>
      <c r="AA10" s="57" t="s">
        <v>0</v>
      </c>
      <c r="AB10" s="78">
        <v>11</v>
      </c>
      <c r="AC10" s="79" t="s">
        <v>0</v>
      </c>
      <c r="AD10" s="80" t="s">
        <v>0</v>
      </c>
      <c r="AE10" s="78">
        <v>13</v>
      </c>
      <c r="AF10" s="77" t="s">
        <v>25</v>
      </c>
      <c r="AG10" s="57" t="str">
        <f>AF10</f>
        <v>-</v>
      </c>
      <c r="AH10" s="78" t="s">
        <v>25</v>
      </c>
      <c r="AI10" s="77" t="s">
        <v>0</v>
      </c>
      <c r="AJ10" s="57" t="s">
        <v>0</v>
      </c>
      <c r="AK10" s="78" t="s">
        <v>0</v>
      </c>
      <c r="AL10" s="81" t="s">
        <v>30</v>
      </c>
      <c r="AM10" s="82" t="s">
        <v>35</v>
      </c>
      <c r="AN10" s="83" t="s">
        <v>31</v>
      </c>
      <c r="AO10" s="83"/>
      <c r="AP10" s="84" t="s">
        <v>32</v>
      </c>
    </row>
    <row r="11" spans="1:45" s="45" customFormat="1" ht="15.75" hidden="1" customHeight="1" x14ac:dyDescent="0.2">
      <c r="A11" s="70" t="s">
        <v>29</v>
      </c>
      <c r="B11" s="71"/>
      <c r="C11" s="48">
        <f>G11-4</f>
        <v>43493</v>
      </c>
      <c r="D11" s="49">
        <f t="shared" si="0"/>
        <v>43493</v>
      </c>
      <c r="E11" s="50">
        <f>G11-2</f>
        <v>43495</v>
      </c>
      <c r="F11" s="49">
        <v>42581</v>
      </c>
      <c r="G11" s="72">
        <v>43497</v>
      </c>
      <c r="H11" s="57">
        <f t="shared" si="1"/>
        <v>43497</v>
      </c>
      <c r="I11" s="73"/>
      <c r="J11" s="74"/>
      <c r="K11" s="73"/>
      <c r="L11" s="74"/>
      <c r="M11" s="73"/>
      <c r="N11" s="75"/>
      <c r="O11" s="76" t="s">
        <v>25</v>
      </c>
      <c r="P11" s="57" t="s">
        <v>25</v>
      </c>
      <c r="Q11" s="58" t="s">
        <v>25</v>
      </c>
      <c r="R11" s="59" t="s">
        <v>25</v>
      </c>
      <c r="S11" s="58"/>
      <c r="T11" s="59"/>
      <c r="U11" s="58" t="s">
        <v>25</v>
      </c>
      <c r="V11" s="60" t="s">
        <v>25</v>
      </c>
      <c r="W11" s="61" t="s">
        <v>25</v>
      </c>
      <c r="X11" s="52" t="s">
        <v>25</v>
      </c>
      <c r="Y11" s="62" t="s">
        <v>25</v>
      </c>
      <c r="Z11" s="77" t="s">
        <v>0</v>
      </c>
      <c r="AA11" s="57" t="s">
        <v>0</v>
      </c>
      <c r="AB11" s="78" t="s">
        <v>25</v>
      </c>
      <c r="AC11" s="79" t="s">
        <v>0</v>
      </c>
      <c r="AD11" s="80" t="s">
        <v>0</v>
      </c>
      <c r="AE11" s="78" t="s">
        <v>25</v>
      </c>
      <c r="AF11" s="77">
        <f>G11+AH11</f>
        <v>43514</v>
      </c>
      <c r="AG11" s="57">
        <f>AF11</f>
        <v>43514</v>
      </c>
      <c r="AH11" s="78">
        <v>17</v>
      </c>
      <c r="AI11" s="77">
        <f>G11+AK11</f>
        <v>43514</v>
      </c>
      <c r="AJ11" s="57">
        <f>AI11</f>
        <v>43514</v>
      </c>
      <c r="AK11" s="78">
        <v>17</v>
      </c>
      <c r="AL11" s="81" t="s">
        <v>30</v>
      </c>
      <c r="AM11" s="82" t="s">
        <v>35</v>
      </c>
      <c r="AN11" s="83" t="s">
        <v>31</v>
      </c>
      <c r="AO11" s="83"/>
      <c r="AP11" s="84" t="s">
        <v>32</v>
      </c>
    </row>
    <row r="12" spans="1:45" s="45" customFormat="1" ht="15.75" hidden="1" customHeight="1" x14ac:dyDescent="0.2">
      <c r="A12" s="70" t="s">
        <v>229</v>
      </c>
      <c r="B12" s="71"/>
      <c r="C12" s="48">
        <f>G12-4</f>
        <v>43494</v>
      </c>
      <c r="D12" s="49">
        <f t="shared" si="0"/>
        <v>43494</v>
      </c>
      <c r="E12" s="50">
        <f>G12-2</f>
        <v>43496</v>
      </c>
      <c r="F12" s="49">
        <v>42583</v>
      </c>
      <c r="G12" s="72">
        <v>43498</v>
      </c>
      <c r="H12" s="57">
        <f t="shared" si="1"/>
        <v>43498</v>
      </c>
      <c r="I12" s="73"/>
      <c r="J12" s="74"/>
      <c r="K12" s="73"/>
      <c r="L12" s="74"/>
      <c r="M12" s="73"/>
      <c r="N12" s="75"/>
      <c r="O12" s="76"/>
      <c r="P12" s="57"/>
      <c r="Q12" s="58"/>
      <c r="R12" s="59"/>
      <c r="S12" s="58"/>
      <c r="T12" s="59"/>
      <c r="U12" s="58"/>
      <c r="V12" s="60"/>
      <c r="W12" s="61"/>
      <c r="X12" s="52"/>
      <c r="Y12" s="62"/>
      <c r="Z12" s="77"/>
      <c r="AA12" s="57"/>
      <c r="AB12" s="78"/>
      <c r="AC12" s="79"/>
      <c r="AD12" s="80"/>
      <c r="AE12" s="78"/>
      <c r="AF12" s="77"/>
      <c r="AG12" s="57"/>
      <c r="AH12" s="78"/>
      <c r="AI12" s="77"/>
      <c r="AJ12" s="57"/>
      <c r="AK12" s="78"/>
      <c r="AL12" s="81" t="s">
        <v>230</v>
      </c>
      <c r="AM12" s="82" t="s">
        <v>216</v>
      </c>
      <c r="AN12" s="83" t="s">
        <v>215</v>
      </c>
      <c r="AO12" s="83"/>
      <c r="AP12" s="84" t="s">
        <v>218</v>
      </c>
    </row>
    <row r="13" spans="1:45" s="45" customFormat="1" ht="15.75" hidden="1" customHeight="1" x14ac:dyDescent="0.2">
      <c r="A13" s="46" t="s">
        <v>24</v>
      </c>
      <c r="B13" s="47"/>
      <c r="C13" s="48">
        <f>G13-4</f>
        <v>43496</v>
      </c>
      <c r="D13" s="49">
        <f t="shared" si="0"/>
        <v>43496</v>
      </c>
      <c r="E13" s="50">
        <f>G13-1</f>
        <v>43499</v>
      </c>
      <c r="F13" s="49">
        <v>42581</v>
      </c>
      <c r="G13" s="51">
        <v>43500</v>
      </c>
      <c r="H13" s="52">
        <f t="shared" si="1"/>
        <v>43500</v>
      </c>
      <c r="I13" s="53"/>
      <c r="J13" s="54"/>
      <c r="K13" s="53"/>
      <c r="L13" s="54"/>
      <c r="M13" s="53"/>
      <c r="N13" s="55"/>
      <c r="O13" s="56" t="s">
        <v>25</v>
      </c>
      <c r="P13" s="52" t="s">
        <v>25</v>
      </c>
      <c r="Q13" s="609" t="s">
        <v>25</v>
      </c>
      <c r="R13" s="49" t="s">
        <v>25</v>
      </c>
      <c r="S13" s="609" t="s">
        <v>25</v>
      </c>
      <c r="T13" s="49" t="s">
        <v>25</v>
      </c>
      <c r="U13" s="609"/>
      <c r="V13" s="525" t="s">
        <v>25</v>
      </c>
      <c r="W13" s="61">
        <f>$G$13+Y13</f>
        <v>43511</v>
      </c>
      <c r="X13" s="52">
        <f>W13</f>
        <v>43511</v>
      </c>
      <c r="Y13" s="62">
        <v>11</v>
      </c>
      <c r="Z13" s="63">
        <f>$G$13+AB13</f>
        <v>43512</v>
      </c>
      <c r="AA13" s="52">
        <f>Z13</f>
        <v>43512</v>
      </c>
      <c r="AB13" s="62">
        <v>12</v>
      </c>
      <c r="AC13" s="64">
        <f>$G$13+AE13</f>
        <v>43514</v>
      </c>
      <c r="AD13" s="65">
        <f>AC13</f>
        <v>43514</v>
      </c>
      <c r="AE13" s="62">
        <v>14</v>
      </c>
      <c r="AF13" s="63" t="s">
        <v>0</v>
      </c>
      <c r="AG13" s="52" t="s">
        <v>0</v>
      </c>
      <c r="AH13" s="62" t="s">
        <v>0</v>
      </c>
      <c r="AI13" s="63" t="s">
        <v>25</v>
      </c>
      <c r="AJ13" s="52" t="str">
        <f>AI13</f>
        <v>-</v>
      </c>
      <c r="AK13" s="62">
        <v>15</v>
      </c>
      <c r="AL13" s="66" t="s">
        <v>26</v>
      </c>
      <c r="AM13" s="67" t="s">
        <v>35</v>
      </c>
      <c r="AN13" s="68"/>
      <c r="AO13" s="68"/>
      <c r="AP13" s="69" t="s">
        <v>27</v>
      </c>
    </row>
    <row r="14" spans="1:45" s="45" customFormat="1" ht="15.75" hidden="1" customHeight="1" thickBot="1" x14ac:dyDescent="0.25">
      <c r="A14" s="46" t="s">
        <v>28</v>
      </c>
      <c r="B14" s="47"/>
      <c r="C14" s="48">
        <f>G14-2</f>
        <v>43498</v>
      </c>
      <c r="D14" s="49">
        <f t="shared" si="0"/>
        <v>43498</v>
      </c>
      <c r="E14" s="50">
        <f>G14-1</f>
        <v>43499</v>
      </c>
      <c r="F14" s="49">
        <f t="shared" ref="F14:F22" si="2">E14</f>
        <v>43499</v>
      </c>
      <c r="G14" s="51">
        <v>43500</v>
      </c>
      <c r="H14" s="52">
        <f t="shared" si="1"/>
        <v>43500</v>
      </c>
      <c r="I14" s="53"/>
      <c r="J14" s="54"/>
      <c r="K14" s="53"/>
      <c r="L14" s="54"/>
      <c r="M14" s="53"/>
      <c r="N14" s="55"/>
      <c r="O14" s="56"/>
      <c r="P14" s="57" t="s">
        <v>25</v>
      </c>
      <c r="Q14" s="58" t="s">
        <v>25</v>
      </c>
      <c r="R14" s="59" t="s">
        <v>25</v>
      </c>
      <c r="S14" s="58" t="s">
        <v>25</v>
      </c>
      <c r="T14" s="59" t="s">
        <v>25</v>
      </c>
      <c r="U14" s="58" t="s">
        <v>25</v>
      </c>
      <c r="V14" s="60" t="s">
        <v>25</v>
      </c>
      <c r="W14" s="61" t="s">
        <v>25</v>
      </c>
      <c r="X14" s="52" t="s">
        <v>25</v>
      </c>
      <c r="Y14" s="62" t="s">
        <v>25</v>
      </c>
      <c r="Z14" s="63" t="s">
        <v>25</v>
      </c>
      <c r="AA14" s="52" t="s">
        <v>25</v>
      </c>
      <c r="AB14" s="62" t="s">
        <v>25</v>
      </c>
      <c r="AC14" s="64" t="s">
        <v>25</v>
      </c>
      <c r="AD14" s="65" t="s">
        <v>25</v>
      </c>
      <c r="AE14" s="62" t="s">
        <v>25</v>
      </c>
      <c r="AF14" s="63">
        <f>G14+AH14</f>
        <v>43517</v>
      </c>
      <c r="AG14" s="52">
        <f>AF14</f>
        <v>43517</v>
      </c>
      <c r="AH14" s="62">
        <v>17</v>
      </c>
      <c r="AI14" s="63" t="s">
        <v>25</v>
      </c>
      <c r="AJ14" s="52" t="s">
        <v>25</v>
      </c>
      <c r="AK14" s="62" t="s">
        <v>25</v>
      </c>
      <c r="AL14" s="66" t="s">
        <v>26</v>
      </c>
      <c r="AM14" s="67" t="s">
        <v>35</v>
      </c>
      <c r="AN14" s="68" t="s">
        <v>231</v>
      </c>
      <c r="AO14" s="68"/>
      <c r="AP14" s="69" t="s">
        <v>234</v>
      </c>
    </row>
    <row r="15" spans="1:45" s="119" customFormat="1" ht="17.149999999999999" customHeight="1" x14ac:dyDescent="0.35">
      <c r="A15" s="547" t="s">
        <v>254</v>
      </c>
      <c r="B15" s="548" t="s">
        <v>291</v>
      </c>
      <c r="C15" s="551">
        <f t="shared" ref="C15:C20" si="3">G15-3</f>
        <v>43500</v>
      </c>
      <c r="D15" s="553">
        <f t="shared" si="0"/>
        <v>43500</v>
      </c>
      <c r="E15" s="554">
        <f t="shared" ref="E15:E20" si="4">G15-2</f>
        <v>43501</v>
      </c>
      <c r="F15" s="553">
        <f t="shared" si="2"/>
        <v>43501</v>
      </c>
      <c r="G15" s="555">
        <f>G7+7</f>
        <v>43503</v>
      </c>
      <c r="H15" s="558">
        <f t="shared" si="1"/>
        <v>43503</v>
      </c>
      <c r="I15" s="561" t="s">
        <v>0</v>
      </c>
      <c r="J15" s="558" t="s">
        <v>0</v>
      </c>
      <c r="K15" s="561" t="s">
        <v>0</v>
      </c>
      <c r="L15" s="558" t="s">
        <v>0</v>
      </c>
      <c r="M15" s="561">
        <f>G15+2</f>
        <v>43505</v>
      </c>
      <c r="N15" s="564">
        <f t="shared" ref="N15:N20" si="5">M15</f>
        <v>43505</v>
      </c>
      <c r="O15" s="565" t="s">
        <v>200</v>
      </c>
      <c r="P15" s="567" t="s">
        <v>317</v>
      </c>
      <c r="Q15" s="555" t="s">
        <v>0</v>
      </c>
      <c r="R15" s="558" t="str">
        <f>Q15</f>
        <v>-</v>
      </c>
      <c r="S15" s="555" t="s">
        <v>0</v>
      </c>
      <c r="T15" s="558" t="str">
        <f>S15</f>
        <v>-</v>
      </c>
      <c r="U15" s="555">
        <f>M15+7</f>
        <v>43512</v>
      </c>
      <c r="V15" s="564">
        <f t="shared" ref="V15:V20" si="6">U15</f>
        <v>43512</v>
      </c>
      <c r="W15" s="573">
        <f>G15+Y15</f>
        <v>43521</v>
      </c>
      <c r="X15" s="558">
        <f t="shared" ref="X15:X21" si="7">W15</f>
        <v>43521</v>
      </c>
      <c r="Y15" s="575">
        <v>18</v>
      </c>
      <c r="Z15" s="555" t="s">
        <v>0</v>
      </c>
      <c r="AA15" s="558" t="s">
        <v>0</v>
      </c>
      <c r="AB15" s="575" t="s">
        <v>0</v>
      </c>
      <c r="AC15" s="576">
        <f>G15+AE15</f>
        <v>43522</v>
      </c>
      <c r="AD15" s="577">
        <f>AC15</f>
        <v>43522</v>
      </c>
      <c r="AE15" s="575">
        <v>19</v>
      </c>
      <c r="AF15" s="555" t="s">
        <v>0</v>
      </c>
      <c r="AG15" s="558" t="s">
        <v>0</v>
      </c>
      <c r="AH15" s="575" t="s">
        <v>0</v>
      </c>
      <c r="AI15" s="555">
        <f>G15+AK15</f>
        <v>43524</v>
      </c>
      <c r="AJ15" s="558">
        <f t="shared" ref="AJ15:AJ21" si="8">AI15</f>
        <v>43524</v>
      </c>
      <c r="AK15" s="602">
        <v>21</v>
      </c>
      <c r="AL15" s="578" t="s">
        <v>123</v>
      </c>
      <c r="AM15" s="579" t="s">
        <v>4</v>
      </c>
      <c r="AN15" s="117" t="s">
        <v>337</v>
      </c>
      <c r="AO15" s="117"/>
      <c r="AP15" s="118" t="s">
        <v>296</v>
      </c>
    </row>
    <row r="16" spans="1:45" s="119" customFormat="1" ht="17.149999999999999" customHeight="1" x14ac:dyDescent="0.35">
      <c r="A16" s="120" t="s">
        <v>254</v>
      </c>
      <c r="B16" s="121" t="s">
        <v>291</v>
      </c>
      <c r="C16" s="122">
        <f t="shared" si="3"/>
        <v>43500</v>
      </c>
      <c r="D16" s="123">
        <f t="shared" si="0"/>
        <v>43500</v>
      </c>
      <c r="E16" s="124">
        <f t="shared" si="4"/>
        <v>43501</v>
      </c>
      <c r="F16" s="123">
        <f t="shared" si="2"/>
        <v>43501</v>
      </c>
      <c r="G16" s="125">
        <f>G8+7</f>
        <v>43503</v>
      </c>
      <c r="H16" s="126">
        <f t="shared" si="1"/>
        <v>43503</v>
      </c>
      <c r="I16" s="127" t="s">
        <v>0</v>
      </c>
      <c r="J16" s="126" t="s">
        <v>0</v>
      </c>
      <c r="K16" s="127" t="s">
        <v>0</v>
      </c>
      <c r="L16" s="126" t="s">
        <v>0</v>
      </c>
      <c r="M16" s="127">
        <f>G16+2</f>
        <v>43505</v>
      </c>
      <c r="N16" s="128">
        <f t="shared" si="5"/>
        <v>43505</v>
      </c>
      <c r="O16" s="129" t="s">
        <v>257</v>
      </c>
      <c r="P16" s="130" t="s">
        <v>245</v>
      </c>
      <c r="Q16" s="125" t="s">
        <v>0</v>
      </c>
      <c r="R16" s="126" t="s">
        <v>0</v>
      </c>
      <c r="S16" s="125" t="s">
        <v>0</v>
      </c>
      <c r="T16" s="126" t="s">
        <v>0</v>
      </c>
      <c r="U16" s="125">
        <f>M16+5</f>
        <v>43510</v>
      </c>
      <c r="V16" s="128">
        <f t="shared" si="6"/>
        <v>43510</v>
      </c>
      <c r="W16" s="131" t="s">
        <v>0</v>
      </c>
      <c r="X16" s="126" t="str">
        <f t="shared" si="7"/>
        <v>-</v>
      </c>
      <c r="Y16" s="132" t="s">
        <v>0</v>
      </c>
      <c r="Z16" s="125">
        <f>G16+AB16</f>
        <v>43523</v>
      </c>
      <c r="AA16" s="126">
        <f t="shared" ref="AA16:AA21" si="9">Z16</f>
        <v>43523</v>
      </c>
      <c r="AB16" s="132">
        <v>20</v>
      </c>
      <c r="AC16" s="133"/>
      <c r="AD16" s="134"/>
      <c r="AE16" s="132"/>
      <c r="AF16" s="125">
        <f>G16+AH16</f>
        <v>43521</v>
      </c>
      <c r="AG16" s="126">
        <f t="shared" ref="AG16:AG22" si="10">AF16</f>
        <v>43521</v>
      </c>
      <c r="AH16" s="132">
        <v>18</v>
      </c>
      <c r="AI16" s="125" t="s">
        <v>0</v>
      </c>
      <c r="AJ16" s="126" t="str">
        <f t="shared" si="8"/>
        <v>-</v>
      </c>
      <c r="AK16" s="606" t="s">
        <v>0</v>
      </c>
      <c r="AL16" s="138" t="s">
        <v>123</v>
      </c>
      <c r="AM16" s="544" t="s">
        <v>4</v>
      </c>
      <c r="AN16" s="141" t="s">
        <v>337</v>
      </c>
      <c r="AO16" s="141"/>
      <c r="AP16" s="142" t="s">
        <v>298</v>
      </c>
    </row>
    <row r="17" spans="1:42" s="119" customFormat="1" ht="17.149999999999999" customHeight="1" x14ac:dyDescent="0.35">
      <c r="A17" s="143" t="s">
        <v>254</v>
      </c>
      <c r="B17" s="144" t="s">
        <v>291</v>
      </c>
      <c r="C17" s="122">
        <f t="shared" si="3"/>
        <v>43500</v>
      </c>
      <c r="D17" s="145">
        <f t="shared" si="0"/>
        <v>43500</v>
      </c>
      <c r="E17" s="146">
        <f t="shared" si="4"/>
        <v>43501</v>
      </c>
      <c r="F17" s="145">
        <f t="shared" si="2"/>
        <v>43501</v>
      </c>
      <c r="G17" s="147">
        <f t="shared" ref="G17:G20" si="11">G9+7</f>
        <v>43503</v>
      </c>
      <c r="H17" s="148">
        <f t="shared" si="1"/>
        <v>43503</v>
      </c>
      <c r="I17" s="149"/>
      <c r="J17" s="148"/>
      <c r="K17" s="149"/>
      <c r="L17" s="148"/>
      <c r="M17" s="149">
        <f>G17+2</f>
        <v>43505</v>
      </c>
      <c r="N17" s="150">
        <f t="shared" si="5"/>
        <v>43505</v>
      </c>
      <c r="O17" s="151" t="s">
        <v>258</v>
      </c>
      <c r="P17" s="152" t="s">
        <v>251</v>
      </c>
      <c r="Q17" s="147"/>
      <c r="R17" s="148"/>
      <c r="S17" s="147"/>
      <c r="T17" s="148"/>
      <c r="U17" s="147">
        <f>M17+2</f>
        <v>43507</v>
      </c>
      <c r="V17" s="150">
        <f t="shared" si="6"/>
        <v>43507</v>
      </c>
      <c r="W17" s="153">
        <f>G17+Y17</f>
        <v>43514</v>
      </c>
      <c r="X17" s="148">
        <f t="shared" si="7"/>
        <v>43514</v>
      </c>
      <c r="Y17" s="154">
        <v>11</v>
      </c>
      <c r="Z17" s="147">
        <f>G17+AB17</f>
        <v>43515</v>
      </c>
      <c r="AA17" s="148">
        <f t="shared" si="9"/>
        <v>43515</v>
      </c>
      <c r="AB17" s="154">
        <v>12</v>
      </c>
      <c r="AC17" s="155">
        <f>G17+AE17</f>
        <v>43516</v>
      </c>
      <c r="AD17" s="156">
        <f>AC17</f>
        <v>43516</v>
      </c>
      <c r="AE17" s="154">
        <v>13</v>
      </c>
      <c r="AF17" s="147" t="s">
        <v>0</v>
      </c>
      <c r="AG17" s="148" t="str">
        <f t="shared" si="10"/>
        <v>-</v>
      </c>
      <c r="AH17" s="154" t="s">
        <v>0</v>
      </c>
      <c r="AI17" s="147">
        <f>G17+AK17</f>
        <v>43517</v>
      </c>
      <c r="AJ17" s="148">
        <f t="shared" si="8"/>
        <v>43517</v>
      </c>
      <c r="AK17" s="154">
        <v>14</v>
      </c>
      <c r="AL17" s="160" t="s">
        <v>214</v>
      </c>
      <c r="AM17" s="539" t="s">
        <v>4</v>
      </c>
      <c r="AN17" s="163" t="s">
        <v>337</v>
      </c>
      <c r="AO17" s="163"/>
      <c r="AP17" s="164" t="s">
        <v>280</v>
      </c>
    </row>
    <row r="18" spans="1:42" s="119" customFormat="1" ht="17.149999999999999" customHeight="1" x14ac:dyDescent="0.35">
      <c r="A18" s="120" t="s">
        <v>195</v>
      </c>
      <c r="B18" s="121" t="s">
        <v>339</v>
      </c>
      <c r="C18" s="122">
        <f t="shared" si="3"/>
        <v>43501</v>
      </c>
      <c r="D18" s="145">
        <f t="shared" si="0"/>
        <v>43501</v>
      </c>
      <c r="E18" s="146">
        <f t="shared" si="4"/>
        <v>43502</v>
      </c>
      <c r="F18" s="145">
        <f t="shared" si="2"/>
        <v>43502</v>
      </c>
      <c r="G18" s="147">
        <f t="shared" si="11"/>
        <v>43504</v>
      </c>
      <c r="H18" s="148">
        <f t="shared" si="1"/>
        <v>43504</v>
      </c>
      <c r="I18" s="127" t="s">
        <v>0</v>
      </c>
      <c r="J18" s="126" t="str">
        <f>I18</f>
        <v>-</v>
      </c>
      <c r="K18" s="127">
        <f>G18+7</f>
        <v>43511</v>
      </c>
      <c r="L18" s="126">
        <f>K18</f>
        <v>43511</v>
      </c>
      <c r="M18" s="127" t="s">
        <v>0</v>
      </c>
      <c r="N18" s="128" t="str">
        <f t="shared" si="5"/>
        <v>-</v>
      </c>
      <c r="O18" s="151" t="s">
        <v>400</v>
      </c>
      <c r="P18" s="152" t="s">
        <v>401</v>
      </c>
      <c r="Q18" s="125" t="s">
        <v>0</v>
      </c>
      <c r="R18" s="126" t="str">
        <f>Q18</f>
        <v>-</v>
      </c>
      <c r="S18" s="125">
        <f>E18+9</f>
        <v>43511</v>
      </c>
      <c r="T18" s="126">
        <f>S18</f>
        <v>43511</v>
      </c>
      <c r="U18" s="125" t="s">
        <v>0</v>
      </c>
      <c r="V18" s="128" t="str">
        <f t="shared" si="6"/>
        <v>-</v>
      </c>
      <c r="W18" s="153">
        <f>G18+Y18</f>
        <v>43514</v>
      </c>
      <c r="X18" s="148">
        <f t="shared" si="7"/>
        <v>43514</v>
      </c>
      <c r="Y18" s="154">
        <v>10</v>
      </c>
      <c r="Z18" s="147">
        <f>G18+AB18</f>
        <v>43515</v>
      </c>
      <c r="AA18" s="148">
        <f t="shared" si="9"/>
        <v>43515</v>
      </c>
      <c r="AB18" s="154">
        <f>$AB$10</f>
        <v>11</v>
      </c>
      <c r="AC18" s="155">
        <f>G18+AE18</f>
        <v>43517</v>
      </c>
      <c r="AD18" s="156">
        <f>AC18</f>
        <v>43517</v>
      </c>
      <c r="AE18" s="154">
        <v>13</v>
      </c>
      <c r="AF18" s="147" t="s">
        <v>0</v>
      </c>
      <c r="AG18" s="148" t="str">
        <f t="shared" si="10"/>
        <v>-</v>
      </c>
      <c r="AH18" s="154" t="s">
        <v>0</v>
      </c>
      <c r="AI18" s="147" t="s">
        <v>0</v>
      </c>
      <c r="AJ18" s="148" t="str">
        <f t="shared" si="8"/>
        <v>-</v>
      </c>
      <c r="AK18" s="154" t="s">
        <v>0</v>
      </c>
      <c r="AL18" s="138" t="s">
        <v>66</v>
      </c>
      <c r="AM18" s="544" t="s">
        <v>4</v>
      </c>
      <c r="AN18" s="141" t="s">
        <v>338</v>
      </c>
      <c r="AO18" s="138"/>
      <c r="AP18" s="142" t="s">
        <v>223</v>
      </c>
    </row>
    <row r="19" spans="1:42" s="119" customFormat="1" ht="17.149999999999999" customHeight="1" x14ac:dyDescent="0.35">
      <c r="A19" s="120" t="s">
        <v>195</v>
      </c>
      <c r="B19" s="121" t="s">
        <v>339</v>
      </c>
      <c r="C19" s="122">
        <f t="shared" si="3"/>
        <v>43501</v>
      </c>
      <c r="D19" s="145">
        <f t="shared" si="0"/>
        <v>43501</v>
      </c>
      <c r="E19" s="146">
        <f t="shared" si="4"/>
        <v>43502</v>
      </c>
      <c r="F19" s="145">
        <f t="shared" si="2"/>
        <v>43502</v>
      </c>
      <c r="G19" s="147">
        <f t="shared" si="11"/>
        <v>43504</v>
      </c>
      <c r="H19" s="148">
        <f t="shared" si="1"/>
        <v>43504</v>
      </c>
      <c r="I19" s="127" t="s">
        <v>0</v>
      </c>
      <c r="J19" s="126" t="str">
        <f>I19</f>
        <v>-</v>
      </c>
      <c r="K19" s="127">
        <f>G19+7</f>
        <v>43511</v>
      </c>
      <c r="L19" s="126">
        <f>K19</f>
        <v>43511</v>
      </c>
      <c r="M19" s="149" t="s">
        <v>0</v>
      </c>
      <c r="N19" s="150" t="str">
        <f t="shared" si="5"/>
        <v>-</v>
      </c>
      <c r="O19" s="151" t="s">
        <v>388</v>
      </c>
      <c r="P19" s="152" t="s">
        <v>390</v>
      </c>
      <c r="Q19" s="125" t="s">
        <v>0</v>
      </c>
      <c r="R19" s="126" t="str">
        <f>Q19</f>
        <v>-</v>
      </c>
      <c r="S19" s="125">
        <f>G19+14</f>
        <v>43518</v>
      </c>
      <c r="T19" s="126">
        <f>S19</f>
        <v>43518</v>
      </c>
      <c r="U19" s="125" t="s">
        <v>0</v>
      </c>
      <c r="V19" s="128" t="str">
        <f t="shared" si="6"/>
        <v>-</v>
      </c>
      <c r="W19" s="131" t="s">
        <v>0</v>
      </c>
      <c r="X19" s="126" t="str">
        <f t="shared" si="7"/>
        <v>-</v>
      </c>
      <c r="Y19" s="132" t="s">
        <v>0</v>
      </c>
      <c r="Z19" s="147" t="s">
        <v>0</v>
      </c>
      <c r="AA19" s="148" t="str">
        <f t="shared" si="9"/>
        <v>-</v>
      </c>
      <c r="AB19" s="154" t="s">
        <v>0</v>
      </c>
      <c r="AC19" s="133" t="s">
        <v>0</v>
      </c>
      <c r="AD19" s="134" t="str">
        <f>AC19</f>
        <v>-</v>
      </c>
      <c r="AE19" s="132" t="s">
        <v>0</v>
      </c>
      <c r="AF19" s="125">
        <f>G19+AH19</f>
        <v>43521</v>
      </c>
      <c r="AG19" s="126">
        <f t="shared" si="10"/>
        <v>43521</v>
      </c>
      <c r="AH19" s="132">
        <v>17</v>
      </c>
      <c r="AI19" s="125">
        <f>G19+AK19</f>
        <v>43521</v>
      </c>
      <c r="AJ19" s="126">
        <f t="shared" si="8"/>
        <v>43521</v>
      </c>
      <c r="AK19" s="132">
        <v>17</v>
      </c>
      <c r="AL19" s="138" t="s">
        <v>66</v>
      </c>
      <c r="AM19" s="544" t="s">
        <v>4</v>
      </c>
      <c r="AN19" s="141" t="s">
        <v>5</v>
      </c>
      <c r="AO19" s="138"/>
      <c r="AP19" s="142" t="s">
        <v>223</v>
      </c>
    </row>
    <row r="20" spans="1:42" s="119" customFormat="1" ht="17.149999999999999" customHeight="1" x14ac:dyDescent="0.35">
      <c r="A20" s="143" t="s">
        <v>227</v>
      </c>
      <c r="B20" s="144" t="s">
        <v>340</v>
      </c>
      <c r="C20" s="122">
        <f t="shared" si="3"/>
        <v>43502</v>
      </c>
      <c r="D20" s="145">
        <f t="shared" si="0"/>
        <v>43502</v>
      </c>
      <c r="E20" s="146">
        <f t="shared" si="4"/>
        <v>43503</v>
      </c>
      <c r="F20" s="145">
        <f t="shared" si="2"/>
        <v>43503</v>
      </c>
      <c r="G20" s="147">
        <f t="shared" si="11"/>
        <v>43505</v>
      </c>
      <c r="H20" s="148">
        <f t="shared" si="1"/>
        <v>43505</v>
      </c>
      <c r="I20" s="149"/>
      <c r="J20" s="148"/>
      <c r="K20" s="149"/>
      <c r="L20" s="148"/>
      <c r="M20" s="149">
        <f>G20+2</f>
        <v>43507</v>
      </c>
      <c r="N20" s="150">
        <f t="shared" si="5"/>
        <v>43507</v>
      </c>
      <c r="O20" s="151" t="s">
        <v>199</v>
      </c>
      <c r="P20" s="152" t="s">
        <v>333</v>
      </c>
      <c r="Q20" s="147"/>
      <c r="R20" s="148"/>
      <c r="S20" s="147"/>
      <c r="T20" s="148"/>
      <c r="U20" s="147">
        <f>M20+4</f>
        <v>43511</v>
      </c>
      <c r="V20" s="150">
        <f t="shared" si="6"/>
        <v>43511</v>
      </c>
      <c r="W20" s="153">
        <f>G20+Y20</f>
        <v>43519</v>
      </c>
      <c r="X20" s="148">
        <f t="shared" si="7"/>
        <v>43519</v>
      </c>
      <c r="Y20" s="154">
        <v>14</v>
      </c>
      <c r="Z20" s="147">
        <f>G20+AB20</f>
        <v>43520</v>
      </c>
      <c r="AA20" s="148">
        <f>Z20</f>
        <v>43520</v>
      </c>
      <c r="AB20" s="154">
        <v>15</v>
      </c>
      <c r="AC20" s="155">
        <f>G20+AE20</f>
        <v>43522</v>
      </c>
      <c r="AD20" s="156">
        <f>AC20</f>
        <v>43522</v>
      </c>
      <c r="AE20" s="154">
        <v>17</v>
      </c>
      <c r="AF20" s="147" t="s">
        <v>0</v>
      </c>
      <c r="AG20" s="148" t="str">
        <f t="shared" si="10"/>
        <v>-</v>
      </c>
      <c r="AH20" s="154" t="s">
        <v>0</v>
      </c>
      <c r="AI20" s="147">
        <f>G20+AK20</f>
        <v>43523</v>
      </c>
      <c r="AJ20" s="148">
        <f t="shared" si="8"/>
        <v>43523</v>
      </c>
      <c r="AK20" s="154">
        <v>18</v>
      </c>
      <c r="AL20" s="160" t="s">
        <v>214</v>
      </c>
      <c r="AM20" s="539" t="s">
        <v>4</v>
      </c>
      <c r="AN20" s="163" t="s">
        <v>60</v>
      </c>
      <c r="AO20" s="163"/>
      <c r="AP20" s="164" t="s">
        <v>217</v>
      </c>
    </row>
    <row r="21" spans="1:42" s="603" customFormat="1" ht="17.149999999999999" customHeight="1" x14ac:dyDescent="0.35">
      <c r="A21" s="251" t="s">
        <v>187</v>
      </c>
      <c r="B21" s="252" t="s">
        <v>270</v>
      </c>
      <c r="C21" s="581">
        <f>E21</f>
        <v>43505</v>
      </c>
      <c r="D21" s="396">
        <f t="shared" si="0"/>
        <v>43505</v>
      </c>
      <c r="E21" s="393">
        <f>G21-1</f>
        <v>43505</v>
      </c>
      <c r="F21" s="396">
        <f t="shared" si="2"/>
        <v>43505</v>
      </c>
      <c r="G21" s="556">
        <f>G13+6</f>
        <v>43506</v>
      </c>
      <c r="H21" s="559">
        <f t="shared" si="1"/>
        <v>43506</v>
      </c>
      <c r="I21" s="254" t="s">
        <v>0</v>
      </c>
      <c r="J21" s="255" t="s">
        <v>0</v>
      </c>
      <c r="K21" s="254" t="s">
        <v>0</v>
      </c>
      <c r="L21" s="255" t="s">
        <v>0</v>
      </c>
      <c r="M21" s="254" t="s">
        <v>0</v>
      </c>
      <c r="N21" s="256" t="s">
        <v>0</v>
      </c>
      <c r="O21" s="566" t="s">
        <v>1</v>
      </c>
      <c r="P21" s="568" t="s">
        <v>0</v>
      </c>
      <c r="Q21" s="253" t="s">
        <v>0</v>
      </c>
      <c r="R21" s="255" t="s">
        <v>0</v>
      </c>
      <c r="S21" s="253" t="s">
        <v>0</v>
      </c>
      <c r="T21" s="255" t="s">
        <v>0</v>
      </c>
      <c r="U21" s="253" t="s">
        <v>0</v>
      </c>
      <c r="V21" s="256" t="s">
        <v>0</v>
      </c>
      <c r="W21" s="334">
        <f>G21+Y21</f>
        <v>43519</v>
      </c>
      <c r="X21" s="255">
        <f t="shared" si="7"/>
        <v>43519</v>
      </c>
      <c r="Y21" s="333">
        <v>13</v>
      </c>
      <c r="Z21" s="556">
        <f>G21+AB21</f>
        <v>43520</v>
      </c>
      <c r="AA21" s="559">
        <f t="shared" si="9"/>
        <v>43520</v>
      </c>
      <c r="AB21" s="391">
        <v>14</v>
      </c>
      <c r="AC21" s="588">
        <f>G21+AE21</f>
        <v>43522</v>
      </c>
      <c r="AD21" s="591">
        <f>AC21</f>
        <v>43522</v>
      </c>
      <c r="AE21" s="333">
        <v>16</v>
      </c>
      <c r="AF21" s="253" t="s">
        <v>0</v>
      </c>
      <c r="AG21" s="255" t="str">
        <f t="shared" si="10"/>
        <v>-</v>
      </c>
      <c r="AH21" s="333" t="s">
        <v>0</v>
      </c>
      <c r="AI21" s="253">
        <f>G21+AK21</f>
        <v>43523</v>
      </c>
      <c r="AJ21" s="255">
        <f t="shared" si="8"/>
        <v>43523</v>
      </c>
      <c r="AK21" s="333">
        <v>17</v>
      </c>
      <c r="AL21" s="332" t="s">
        <v>2</v>
      </c>
      <c r="AM21" s="139" t="s">
        <v>4</v>
      </c>
      <c r="AN21" s="595"/>
      <c r="AO21" s="332"/>
      <c r="AP21" s="69" t="s">
        <v>3</v>
      </c>
    </row>
    <row r="22" spans="1:42" s="119" customFormat="1" ht="17.149999999999999" customHeight="1" thickBot="1" x14ac:dyDescent="0.4">
      <c r="A22" s="165" t="s">
        <v>187</v>
      </c>
      <c r="B22" s="166" t="s">
        <v>270</v>
      </c>
      <c r="C22" s="306">
        <f>E22</f>
        <v>43505</v>
      </c>
      <c r="D22" s="307">
        <f t="shared" si="0"/>
        <v>43505</v>
      </c>
      <c r="E22" s="308">
        <f>G22-1</f>
        <v>43505</v>
      </c>
      <c r="F22" s="309">
        <f t="shared" si="2"/>
        <v>43505</v>
      </c>
      <c r="G22" s="147">
        <f>G14+6</f>
        <v>43506</v>
      </c>
      <c r="H22" s="148">
        <f t="shared" si="1"/>
        <v>43506</v>
      </c>
      <c r="I22" s="169">
        <f>G22+8</f>
        <v>43514</v>
      </c>
      <c r="J22" s="168">
        <f>I22</f>
        <v>43514</v>
      </c>
      <c r="K22" s="169" t="s">
        <v>0</v>
      </c>
      <c r="L22" s="168" t="s">
        <v>0</v>
      </c>
      <c r="M22" s="169" t="s">
        <v>0</v>
      </c>
      <c r="N22" s="170" t="s">
        <v>0</v>
      </c>
      <c r="O22" s="265" t="s">
        <v>194</v>
      </c>
      <c r="P22" s="172" t="s">
        <v>435</v>
      </c>
      <c r="Q22" s="167">
        <f>I22+5</f>
        <v>43519</v>
      </c>
      <c r="R22" s="168">
        <f>Q22</f>
        <v>43519</v>
      </c>
      <c r="S22" s="167" t="s">
        <v>0</v>
      </c>
      <c r="T22" s="168" t="s">
        <v>0</v>
      </c>
      <c r="U22" s="167" t="s">
        <v>0</v>
      </c>
      <c r="V22" s="170" t="s">
        <v>0</v>
      </c>
      <c r="W22" s="173" t="s">
        <v>0</v>
      </c>
      <c r="X22" s="168" t="s">
        <v>0</v>
      </c>
      <c r="Y22" s="312" t="s">
        <v>0</v>
      </c>
      <c r="Z22" s="167" t="s">
        <v>0</v>
      </c>
      <c r="AA22" s="168" t="s">
        <v>0</v>
      </c>
      <c r="AB22" s="174" t="s">
        <v>0</v>
      </c>
      <c r="AC22" s="175" t="s">
        <v>0</v>
      </c>
      <c r="AD22" s="176" t="s">
        <v>0</v>
      </c>
      <c r="AE22" s="174" t="s">
        <v>0</v>
      </c>
      <c r="AF22" s="167">
        <f>G22+AH22</f>
        <v>43522</v>
      </c>
      <c r="AG22" s="168">
        <f t="shared" si="10"/>
        <v>43522</v>
      </c>
      <c r="AH22" s="174">
        <v>16</v>
      </c>
      <c r="AI22" s="167" t="s">
        <v>0</v>
      </c>
      <c r="AJ22" s="168" t="s">
        <v>0</v>
      </c>
      <c r="AK22" s="174" t="s">
        <v>0</v>
      </c>
      <c r="AL22" s="180" t="s">
        <v>2</v>
      </c>
      <c r="AM22" s="545" t="s">
        <v>4</v>
      </c>
      <c r="AN22" s="596" t="s">
        <v>221</v>
      </c>
      <c r="AO22" s="180"/>
      <c r="AP22" s="183" t="s">
        <v>222</v>
      </c>
    </row>
    <row r="23" spans="1:42" s="119" customFormat="1" ht="17.149999999999999" customHeight="1" x14ac:dyDescent="0.35">
      <c r="A23" s="194" t="s">
        <v>254</v>
      </c>
      <c r="B23" s="195" t="s">
        <v>292</v>
      </c>
      <c r="C23" s="604">
        <f t="shared" ref="C23:C54" si="12">G23-3</f>
        <v>43507</v>
      </c>
      <c r="D23" s="199">
        <f t="shared" si="0"/>
        <v>43507</v>
      </c>
      <c r="E23" s="198">
        <f t="shared" ref="E23:E54" si="13">G23-2</f>
        <v>43508</v>
      </c>
      <c r="F23" s="199">
        <f t="shared" ref="F23:F70" si="14">E23</f>
        <v>43508</v>
      </c>
      <c r="G23" s="557">
        <f t="shared" ref="G23:G54" si="15">G15+7</f>
        <v>43510</v>
      </c>
      <c r="H23" s="560">
        <f t="shared" si="1"/>
        <v>43510</v>
      </c>
      <c r="I23" s="562" t="s">
        <v>0</v>
      </c>
      <c r="J23" s="560" t="s">
        <v>0</v>
      </c>
      <c r="K23" s="202" t="s">
        <v>0</v>
      </c>
      <c r="L23" s="201" t="s">
        <v>0</v>
      </c>
      <c r="M23" s="202">
        <f>G23+2</f>
        <v>43512</v>
      </c>
      <c r="N23" s="203">
        <f t="shared" ref="N23:N28" si="16">M23</f>
        <v>43512</v>
      </c>
      <c r="O23" s="204" t="s">
        <v>202</v>
      </c>
      <c r="P23" s="205" t="s">
        <v>319</v>
      </c>
      <c r="Q23" s="200" t="s">
        <v>0</v>
      </c>
      <c r="R23" s="201" t="s">
        <v>0</v>
      </c>
      <c r="S23" s="200" t="s">
        <v>0</v>
      </c>
      <c r="T23" s="201" t="s">
        <v>0</v>
      </c>
      <c r="U23" s="200">
        <f>M23+7</f>
        <v>43519</v>
      </c>
      <c r="V23" s="203">
        <f t="shared" ref="V23:V28" si="17">U23</f>
        <v>43519</v>
      </c>
      <c r="W23" s="611">
        <f>G23+Y23</f>
        <v>43528</v>
      </c>
      <c r="X23" s="560">
        <f t="shared" ref="X23:X29" si="18">W23</f>
        <v>43528</v>
      </c>
      <c r="Y23" s="594">
        <v>18</v>
      </c>
      <c r="Z23" s="557" t="s">
        <v>0</v>
      </c>
      <c r="AA23" s="560" t="s">
        <v>0</v>
      </c>
      <c r="AB23" s="594" t="s">
        <v>0</v>
      </c>
      <c r="AC23" s="590">
        <f>G23+AE23</f>
        <v>43529</v>
      </c>
      <c r="AD23" s="593">
        <f>AC23</f>
        <v>43529</v>
      </c>
      <c r="AE23" s="594">
        <v>19</v>
      </c>
      <c r="AF23" s="557" t="s">
        <v>0</v>
      </c>
      <c r="AG23" s="560" t="s">
        <v>0</v>
      </c>
      <c r="AH23" s="594" t="s">
        <v>0</v>
      </c>
      <c r="AI23" s="557">
        <f>G23+AK23</f>
        <v>43531</v>
      </c>
      <c r="AJ23" s="560">
        <f t="shared" ref="AJ23:AJ29" si="19">AI23</f>
        <v>43531</v>
      </c>
      <c r="AK23" s="594">
        <v>21</v>
      </c>
      <c r="AL23" s="213" t="s">
        <v>123</v>
      </c>
      <c r="AM23" s="543" t="s">
        <v>4</v>
      </c>
      <c r="AN23" s="192" t="s">
        <v>60</v>
      </c>
      <c r="AO23" s="192"/>
      <c r="AP23" s="193" t="s">
        <v>225</v>
      </c>
    </row>
    <row r="24" spans="1:42" s="119" customFormat="1" ht="17.149999999999999" customHeight="1" x14ac:dyDescent="0.35">
      <c r="A24" s="194" t="s">
        <v>254</v>
      </c>
      <c r="B24" s="195" t="s">
        <v>292</v>
      </c>
      <c r="C24" s="604">
        <f t="shared" si="12"/>
        <v>43507</v>
      </c>
      <c r="D24" s="199">
        <f t="shared" si="0"/>
        <v>43507</v>
      </c>
      <c r="E24" s="198">
        <f t="shared" si="13"/>
        <v>43508</v>
      </c>
      <c r="F24" s="199">
        <f t="shared" si="14"/>
        <v>43508</v>
      </c>
      <c r="G24" s="200">
        <f t="shared" si="15"/>
        <v>43510</v>
      </c>
      <c r="H24" s="201">
        <f t="shared" si="1"/>
        <v>43510</v>
      </c>
      <c r="I24" s="202" t="s">
        <v>0</v>
      </c>
      <c r="J24" s="201" t="s">
        <v>0</v>
      </c>
      <c r="K24" s="202" t="s">
        <v>0</v>
      </c>
      <c r="L24" s="201" t="s">
        <v>0</v>
      </c>
      <c r="M24" s="202">
        <f>G24+2</f>
        <v>43512</v>
      </c>
      <c r="N24" s="203">
        <f t="shared" si="16"/>
        <v>43512</v>
      </c>
      <c r="O24" s="204" t="s">
        <v>259</v>
      </c>
      <c r="P24" s="205" t="s">
        <v>352</v>
      </c>
      <c r="Q24" s="200" t="s">
        <v>0</v>
      </c>
      <c r="R24" s="201" t="s">
        <v>0</v>
      </c>
      <c r="S24" s="200" t="s">
        <v>0</v>
      </c>
      <c r="T24" s="201" t="s">
        <v>0</v>
      </c>
      <c r="U24" s="200">
        <f>M24+6</f>
        <v>43518</v>
      </c>
      <c r="V24" s="203">
        <f t="shared" si="17"/>
        <v>43518</v>
      </c>
      <c r="W24" s="206" t="s">
        <v>0</v>
      </c>
      <c r="X24" s="201" t="str">
        <f t="shared" si="18"/>
        <v>-</v>
      </c>
      <c r="Y24" s="207" t="s">
        <v>0</v>
      </c>
      <c r="Z24" s="200">
        <f>G24+AB24</f>
        <v>43530</v>
      </c>
      <c r="AA24" s="201">
        <f t="shared" ref="AA24:AA29" si="20">Z24</f>
        <v>43530</v>
      </c>
      <c r="AB24" s="207">
        <v>20</v>
      </c>
      <c r="AC24" s="208"/>
      <c r="AD24" s="209"/>
      <c r="AE24" s="207"/>
      <c r="AF24" s="200">
        <f>G24+AH24</f>
        <v>43528</v>
      </c>
      <c r="AG24" s="201">
        <f t="shared" ref="AG24:AG30" si="21">AF24</f>
        <v>43528</v>
      </c>
      <c r="AH24" s="207">
        <v>18</v>
      </c>
      <c r="AI24" s="200" t="s">
        <v>0</v>
      </c>
      <c r="AJ24" s="201" t="str">
        <f t="shared" si="19"/>
        <v>-</v>
      </c>
      <c r="AK24" s="207" t="s">
        <v>0</v>
      </c>
      <c r="AL24" s="213" t="s">
        <v>123</v>
      </c>
      <c r="AM24" s="543" t="s">
        <v>4</v>
      </c>
      <c r="AN24" s="192" t="s">
        <v>60</v>
      </c>
      <c r="AO24" s="192"/>
      <c r="AP24" s="193" t="s">
        <v>226</v>
      </c>
    </row>
    <row r="25" spans="1:42" s="119" customFormat="1" ht="17.149999999999999" customHeight="1" x14ac:dyDescent="0.35">
      <c r="A25" s="215" t="s">
        <v>254</v>
      </c>
      <c r="B25" s="216" t="s">
        <v>292</v>
      </c>
      <c r="C25" s="604">
        <f t="shared" si="12"/>
        <v>43507</v>
      </c>
      <c r="D25" s="199">
        <f t="shared" si="0"/>
        <v>43507</v>
      </c>
      <c r="E25" s="198">
        <f t="shared" si="13"/>
        <v>43508</v>
      </c>
      <c r="F25" s="199">
        <f t="shared" si="14"/>
        <v>43508</v>
      </c>
      <c r="G25" s="200">
        <f t="shared" si="15"/>
        <v>43510</v>
      </c>
      <c r="H25" s="201">
        <f t="shared" si="1"/>
        <v>43510</v>
      </c>
      <c r="I25" s="202"/>
      <c r="J25" s="201"/>
      <c r="K25" s="202"/>
      <c r="L25" s="201"/>
      <c r="M25" s="202">
        <f>G25+2</f>
        <v>43512</v>
      </c>
      <c r="N25" s="203">
        <f t="shared" si="16"/>
        <v>43512</v>
      </c>
      <c r="O25" s="614" t="s">
        <v>378</v>
      </c>
      <c r="P25" s="615" t="s">
        <v>379</v>
      </c>
      <c r="Q25" s="217"/>
      <c r="R25" s="218"/>
      <c r="S25" s="217"/>
      <c r="T25" s="218"/>
      <c r="U25" s="217">
        <f>M25+5</f>
        <v>43517</v>
      </c>
      <c r="V25" s="219">
        <f t="shared" si="17"/>
        <v>43517</v>
      </c>
      <c r="W25" s="220">
        <f>G25+Y25</f>
        <v>43526</v>
      </c>
      <c r="X25" s="218">
        <f t="shared" si="18"/>
        <v>43526</v>
      </c>
      <c r="Y25" s="221">
        <v>16</v>
      </c>
      <c r="Z25" s="217">
        <f>G25+AB25</f>
        <v>43527</v>
      </c>
      <c r="AA25" s="218">
        <f t="shared" si="20"/>
        <v>43527</v>
      </c>
      <c r="AB25" s="221">
        <v>17</v>
      </c>
      <c r="AC25" s="222">
        <f>G25+AE25</f>
        <v>43529</v>
      </c>
      <c r="AD25" s="223">
        <f>AC25</f>
        <v>43529</v>
      </c>
      <c r="AE25" s="221">
        <v>19</v>
      </c>
      <c r="AF25" s="217" t="s">
        <v>0</v>
      </c>
      <c r="AG25" s="218" t="str">
        <f t="shared" si="21"/>
        <v>-</v>
      </c>
      <c r="AH25" s="221" t="s">
        <v>0</v>
      </c>
      <c r="AI25" s="217">
        <f>G25+AK25</f>
        <v>43530</v>
      </c>
      <c r="AJ25" s="218">
        <f t="shared" si="19"/>
        <v>43530</v>
      </c>
      <c r="AK25" s="221">
        <v>20</v>
      </c>
      <c r="AL25" s="224" t="s">
        <v>214</v>
      </c>
      <c r="AM25" s="541" t="s">
        <v>4</v>
      </c>
      <c r="AN25" s="227" t="s">
        <v>60</v>
      </c>
      <c r="AO25" s="227"/>
      <c r="AP25" s="228" t="s">
        <v>232</v>
      </c>
    </row>
    <row r="26" spans="1:42" s="119" customFormat="1" ht="17.149999999999999" customHeight="1" x14ac:dyDescent="0.35">
      <c r="A26" s="215" t="s">
        <v>184</v>
      </c>
      <c r="B26" s="216" t="s">
        <v>341</v>
      </c>
      <c r="C26" s="604">
        <f t="shared" si="12"/>
        <v>43508</v>
      </c>
      <c r="D26" s="199">
        <f t="shared" si="0"/>
        <v>43508</v>
      </c>
      <c r="E26" s="198">
        <f t="shared" si="13"/>
        <v>43509</v>
      </c>
      <c r="F26" s="199">
        <f t="shared" si="14"/>
        <v>43509</v>
      </c>
      <c r="G26" s="200">
        <f t="shared" si="15"/>
        <v>43511</v>
      </c>
      <c r="H26" s="201">
        <f t="shared" si="1"/>
        <v>43511</v>
      </c>
      <c r="I26" s="202" t="s">
        <v>0</v>
      </c>
      <c r="J26" s="201" t="str">
        <f>I26</f>
        <v>-</v>
      </c>
      <c r="K26" s="202">
        <f>G26+7</f>
        <v>43518</v>
      </c>
      <c r="L26" s="201">
        <f>K26</f>
        <v>43518</v>
      </c>
      <c r="M26" s="202" t="s">
        <v>0</v>
      </c>
      <c r="N26" s="203" t="str">
        <f t="shared" si="16"/>
        <v>-</v>
      </c>
      <c r="O26" s="204" t="s">
        <v>169</v>
      </c>
      <c r="P26" s="205" t="s">
        <v>277</v>
      </c>
      <c r="Q26" s="217" t="s">
        <v>0</v>
      </c>
      <c r="R26" s="218" t="str">
        <f>Q26</f>
        <v>-</v>
      </c>
      <c r="S26" s="217">
        <f>S18+7</f>
        <v>43518</v>
      </c>
      <c r="T26" s="218">
        <f>S26</f>
        <v>43518</v>
      </c>
      <c r="U26" s="217" t="s">
        <v>0</v>
      </c>
      <c r="V26" s="219" t="str">
        <f t="shared" si="17"/>
        <v>-</v>
      </c>
      <c r="W26" s="206">
        <f>G26+Y26</f>
        <v>43521</v>
      </c>
      <c r="X26" s="201">
        <f t="shared" si="18"/>
        <v>43521</v>
      </c>
      <c r="Y26" s="207">
        <v>10</v>
      </c>
      <c r="Z26" s="217">
        <f>G26+AB26</f>
        <v>43522</v>
      </c>
      <c r="AA26" s="218">
        <f t="shared" si="20"/>
        <v>43522</v>
      </c>
      <c r="AB26" s="221">
        <v>11</v>
      </c>
      <c r="AC26" s="208">
        <f>G26+AE26</f>
        <v>43524</v>
      </c>
      <c r="AD26" s="209">
        <f>AC26</f>
        <v>43524</v>
      </c>
      <c r="AE26" s="207">
        <v>13</v>
      </c>
      <c r="AF26" s="200" t="s">
        <v>0</v>
      </c>
      <c r="AG26" s="201" t="str">
        <f t="shared" si="21"/>
        <v>-</v>
      </c>
      <c r="AH26" s="207" t="s">
        <v>0</v>
      </c>
      <c r="AI26" s="200" t="s">
        <v>0</v>
      </c>
      <c r="AJ26" s="201" t="str">
        <f t="shared" si="19"/>
        <v>-</v>
      </c>
      <c r="AK26" s="207" t="s">
        <v>0</v>
      </c>
      <c r="AL26" s="213" t="s">
        <v>66</v>
      </c>
      <c r="AM26" s="543" t="s">
        <v>4</v>
      </c>
      <c r="AN26" s="192" t="s">
        <v>5</v>
      </c>
      <c r="AO26" s="213"/>
      <c r="AP26" s="193" t="s">
        <v>223</v>
      </c>
    </row>
    <row r="27" spans="1:42" s="119" customFormat="1" ht="17.149999999999999" customHeight="1" x14ac:dyDescent="0.35">
      <c r="A27" s="215" t="s">
        <v>184</v>
      </c>
      <c r="B27" s="216" t="s">
        <v>341</v>
      </c>
      <c r="C27" s="604">
        <f t="shared" si="12"/>
        <v>43508</v>
      </c>
      <c r="D27" s="199">
        <f t="shared" si="0"/>
        <v>43508</v>
      </c>
      <c r="E27" s="198">
        <f t="shared" si="13"/>
        <v>43509</v>
      </c>
      <c r="F27" s="199">
        <f t="shared" si="14"/>
        <v>43509</v>
      </c>
      <c r="G27" s="200">
        <f t="shared" si="15"/>
        <v>43511</v>
      </c>
      <c r="H27" s="201">
        <f t="shared" si="1"/>
        <v>43511</v>
      </c>
      <c r="I27" s="202" t="s">
        <v>0</v>
      </c>
      <c r="J27" s="201" t="str">
        <f>I27</f>
        <v>-</v>
      </c>
      <c r="K27" s="202">
        <f>G27+7</f>
        <v>43518</v>
      </c>
      <c r="L27" s="201">
        <f>K27</f>
        <v>43518</v>
      </c>
      <c r="M27" s="202" t="s">
        <v>0</v>
      </c>
      <c r="N27" s="203" t="str">
        <f t="shared" si="16"/>
        <v>-</v>
      </c>
      <c r="O27" s="204" t="s">
        <v>389</v>
      </c>
      <c r="P27" s="205" t="s">
        <v>391</v>
      </c>
      <c r="Q27" s="217" t="s">
        <v>0</v>
      </c>
      <c r="R27" s="218" t="str">
        <f>Q27</f>
        <v>-</v>
      </c>
      <c r="S27" s="217">
        <f>S19+7</f>
        <v>43525</v>
      </c>
      <c r="T27" s="218">
        <f>S27</f>
        <v>43525</v>
      </c>
      <c r="U27" s="217" t="s">
        <v>0</v>
      </c>
      <c r="V27" s="219" t="str">
        <f t="shared" si="17"/>
        <v>-</v>
      </c>
      <c r="W27" s="206" t="s">
        <v>0</v>
      </c>
      <c r="X27" s="201" t="str">
        <f t="shared" si="18"/>
        <v>-</v>
      </c>
      <c r="Y27" s="207" t="s">
        <v>0</v>
      </c>
      <c r="Z27" s="217" t="s">
        <v>0</v>
      </c>
      <c r="AA27" s="218" t="str">
        <f t="shared" si="20"/>
        <v>-</v>
      </c>
      <c r="AB27" s="221" t="s">
        <v>0</v>
      </c>
      <c r="AC27" s="208" t="s">
        <v>0</v>
      </c>
      <c r="AD27" s="209" t="str">
        <f>AC27</f>
        <v>-</v>
      </c>
      <c r="AE27" s="207" t="s">
        <v>0</v>
      </c>
      <c r="AF27" s="200">
        <f>G27+AH27</f>
        <v>43528</v>
      </c>
      <c r="AG27" s="201">
        <f t="shared" si="21"/>
        <v>43528</v>
      </c>
      <c r="AH27" s="207">
        <v>17</v>
      </c>
      <c r="AI27" s="200">
        <f>G27+AK27</f>
        <v>43528</v>
      </c>
      <c r="AJ27" s="201">
        <f t="shared" si="19"/>
        <v>43528</v>
      </c>
      <c r="AK27" s="207">
        <f>$AK$11</f>
        <v>17</v>
      </c>
      <c r="AL27" s="213" t="s">
        <v>66</v>
      </c>
      <c r="AM27" s="543" t="s">
        <v>4</v>
      </c>
      <c r="AN27" s="192" t="s">
        <v>5</v>
      </c>
      <c r="AO27" s="213"/>
      <c r="AP27" s="193" t="s">
        <v>223</v>
      </c>
    </row>
    <row r="28" spans="1:42" s="119" customFormat="1" ht="17.149999999999999" customHeight="1" x14ac:dyDescent="0.35">
      <c r="A28" s="215" t="s">
        <v>227</v>
      </c>
      <c r="B28" s="216" t="s">
        <v>342</v>
      </c>
      <c r="C28" s="604">
        <f t="shared" si="12"/>
        <v>43509</v>
      </c>
      <c r="D28" s="199">
        <f t="shared" si="0"/>
        <v>43509</v>
      </c>
      <c r="E28" s="198">
        <f t="shared" si="13"/>
        <v>43510</v>
      </c>
      <c r="F28" s="199">
        <f t="shared" si="14"/>
        <v>43510</v>
      </c>
      <c r="G28" s="200">
        <f t="shared" si="15"/>
        <v>43512</v>
      </c>
      <c r="H28" s="201">
        <f t="shared" si="1"/>
        <v>43512</v>
      </c>
      <c r="I28" s="202"/>
      <c r="J28" s="201"/>
      <c r="K28" s="202"/>
      <c r="L28" s="201"/>
      <c r="M28" s="202">
        <f>G28+2</f>
        <v>43514</v>
      </c>
      <c r="N28" s="203">
        <f t="shared" si="16"/>
        <v>43514</v>
      </c>
      <c r="O28" s="204" t="s">
        <v>201</v>
      </c>
      <c r="P28" s="205" t="s">
        <v>353</v>
      </c>
      <c r="Q28" s="217"/>
      <c r="R28" s="218"/>
      <c r="S28" s="217"/>
      <c r="T28" s="218"/>
      <c r="U28" s="217">
        <f>M28+3</f>
        <v>43517</v>
      </c>
      <c r="V28" s="219">
        <f t="shared" si="17"/>
        <v>43517</v>
      </c>
      <c r="W28" s="220">
        <f>G28+Y28</f>
        <v>43526</v>
      </c>
      <c r="X28" s="218">
        <f t="shared" si="18"/>
        <v>43526</v>
      </c>
      <c r="Y28" s="221">
        <v>14</v>
      </c>
      <c r="Z28" s="217">
        <f>G28+AB28</f>
        <v>43527</v>
      </c>
      <c r="AA28" s="218">
        <f>Z28</f>
        <v>43527</v>
      </c>
      <c r="AB28" s="221">
        <v>15</v>
      </c>
      <c r="AC28" s="222">
        <f>G28+AE28</f>
        <v>43529</v>
      </c>
      <c r="AD28" s="223">
        <f>AC28</f>
        <v>43529</v>
      </c>
      <c r="AE28" s="221">
        <v>17</v>
      </c>
      <c r="AF28" s="217" t="s">
        <v>0</v>
      </c>
      <c r="AG28" s="218" t="str">
        <f t="shared" si="21"/>
        <v>-</v>
      </c>
      <c r="AH28" s="221" t="s">
        <v>0</v>
      </c>
      <c r="AI28" s="217">
        <f>G28+AK28</f>
        <v>43530</v>
      </c>
      <c r="AJ28" s="218">
        <f t="shared" si="19"/>
        <v>43530</v>
      </c>
      <c r="AK28" s="221">
        <v>18</v>
      </c>
      <c r="AL28" s="224" t="s">
        <v>214</v>
      </c>
      <c r="AM28" s="541" t="s">
        <v>4</v>
      </c>
      <c r="AN28" s="227" t="s">
        <v>60</v>
      </c>
      <c r="AO28" s="227"/>
      <c r="AP28" s="228" t="s">
        <v>217</v>
      </c>
    </row>
    <row r="29" spans="1:42" s="603" customFormat="1" ht="17.149999999999999" customHeight="1" x14ac:dyDescent="0.35">
      <c r="A29" s="455" t="s">
        <v>414</v>
      </c>
      <c r="B29" s="549" t="s">
        <v>416</v>
      </c>
      <c r="C29" s="184">
        <f t="shared" si="12"/>
        <v>43510</v>
      </c>
      <c r="D29" s="185">
        <f t="shared" si="0"/>
        <v>43510</v>
      </c>
      <c r="E29" s="186">
        <f t="shared" si="13"/>
        <v>43511</v>
      </c>
      <c r="F29" s="185">
        <f t="shared" si="14"/>
        <v>43511</v>
      </c>
      <c r="G29" s="188">
        <f t="shared" si="15"/>
        <v>43513</v>
      </c>
      <c r="H29" s="187">
        <f t="shared" si="1"/>
        <v>43513</v>
      </c>
      <c r="I29" s="583" t="s">
        <v>0</v>
      </c>
      <c r="J29" s="570" t="s">
        <v>0</v>
      </c>
      <c r="K29" s="583" t="s">
        <v>0</v>
      </c>
      <c r="L29" s="570" t="s">
        <v>0</v>
      </c>
      <c r="M29" s="583" t="s">
        <v>0</v>
      </c>
      <c r="N29" s="571" t="s">
        <v>0</v>
      </c>
      <c r="O29" s="584" t="s">
        <v>1</v>
      </c>
      <c r="P29" s="449" t="s">
        <v>0</v>
      </c>
      <c r="Q29" s="569" t="s">
        <v>0</v>
      </c>
      <c r="R29" s="570" t="s">
        <v>0</v>
      </c>
      <c r="S29" s="569" t="s">
        <v>0</v>
      </c>
      <c r="T29" s="570" t="s">
        <v>0</v>
      </c>
      <c r="U29" s="569" t="s">
        <v>0</v>
      </c>
      <c r="V29" s="571" t="s">
        <v>0</v>
      </c>
      <c r="W29" s="345">
        <f>G29+Y29</f>
        <v>43526</v>
      </c>
      <c r="X29" s="187">
        <f t="shared" si="18"/>
        <v>43526</v>
      </c>
      <c r="Y29" s="342">
        <v>13</v>
      </c>
      <c r="Z29" s="569">
        <f>G29+AB29</f>
        <v>43527</v>
      </c>
      <c r="AA29" s="570">
        <f t="shared" si="20"/>
        <v>43527</v>
      </c>
      <c r="AB29" s="446">
        <v>14</v>
      </c>
      <c r="AC29" s="344">
        <f>G29+AE29</f>
        <v>43529</v>
      </c>
      <c r="AD29" s="343">
        <f>AC29</f>
        <v>43529</v>
      </c>
      <c r="AE29" s="342">
        <v>16</v>
      </c>
      <c r="AF29" s="188" t="s">
        <v>0</v>
      </c>
      <c r="AG29" s="187" t="str">
        <f t="shared" si="21"/>
        <v>-</v>
      </c>
      <c r="AH29" s="342" t="s">
        <v>0</v>
      </c>
      <c r="AI29" s="188">
        <f>G29+AK29</f>
        <v>43530</v>
      </c>
      <c r="AJ29" s="187">
        <f t="shared" si="19"/>
        <v>43530</v>
      </c>
      <c r="AK29" s="342">
        <v>17</v>
      </c>
      <c r="AL29" s="189" t="s">
        <v>2</v>
      </c>
      <c r="AM29" s="190" t="s">
        <v>4</v>
      </c>
      <c r="AN29" s="597"/>
      <c r="AO29" s="189"/>
      <c r="AP29" s="613" t="s">
        <v>3</v>
      </c>
    </row>
    <row r="30" spans="1:42" s="119" customFormat="1" ht="17.149999999999999" customHeight="1" thickBot="1" x14ac:dyDescent="0.4">
      <c r="A30" s="233" t="s">
        <v>413</v>
      </c>
      <c r="B30" s="234" t="s">
        <v>415</v>
      </c>
      <c r="C30" s="604">
        <f t="shared" si="12"/>
        <v>43510</v>
      </c>
      <c r="D30" s="199">
        <f t="shared" si="0"/>
        <v>43510</v>
      </c>
      <c r="E30" s="198">
        <f t="shared" si="13"/>
        <v>43511</v>
      </c>
      <c r="F30" s="199">
        <f t="shared" si="14"/>
        <v>43511</v>
      </c>
      <c r="G30" s="310">
        <f t="shared" si="15"/>
        <v>43513</v>
      </c>
      <c r="H30" s="201">
        <f t="shared" si="1"/>
        <v>43513</v>
      </c>
      <c r="I30" s="237">
        <f>G30+8</f>
        <v>43521</v>
      </c>
      <c r="J30" s="236">
        <f>I30</f>
        <v>43521</v>
      </c>
      <c r="K30" s="237" t="s">
        <v>0</v>
      </c>
      <c r="L30" s="236" t="s">
        <v>0</v>
      </c>
      <c r="M30" s="237" t="s">
        <v>0</v>
      </c>
      <c r="N30" s="238" t="s">
        <v>0</v>
      </c>
      <c r="O30" s="239" t="s">
        <v>192</v>
      </c>
      <c r="P30" s="240" t="s">
        <v>437</v>
      </c>
      <c r="Q30" s="235">
        <f>I30+5</f>
        <v>43526</v>
      </c>
      <c r="R30" s="236">
        <f>Q30</f>
        <v>43526</v>
      </c>
      <c r="S30" s="235" t="s">
        <v>0</v>
      </c>
      <c r="T30" s="236" t="s">
        <v>0</v>
      </c>
      <c r="U30" s="235" t="s">
        <v>0</v>
      </c>
      <c r="V30" s="238" t="s">
        <v>0</v>
      </c>
      <c r="W30" s="241" t="s">
        <v>0</v>
      </c>
      <c r="X30" s="236" t="s">
        <v>0</v>
      </c>
      <c r="Y30" s="313" t="s">
        <v>0</v>
      </c>
      <c r="Z30" s="235" t="s">
        <v>0</v>
      </c>
      <c r="AA30" s="236" t="s">
        <v>0</v>
      </c>
      <c r="AB30" s="242" t="s">
        <v>0</v>
      </c>
      <c r="AC30" s="243" t="s">
        <v>0</v>
      </c>
      <c r="AD30" s="244" t="s">
        <v>0</v>
      </c>
      <c r="AE30" s="242" t="s">
        <v>0</v>
      </c>
      <c r="AF30" s="235">
        <f>G30+AH30</f>
        <v>43530</v>
      </c>
      <c r="AG30" s="236">
        <f t="shared" si="21"/>
        <v>43530</v>
      </c>
      <c r="AH30" s="242">
        <v>17</v>
      </c>
      <c r="AI30" s="235" t="s">
        <v>0</v>
      </c>
      <c r="AJ30" s="236" t="s">
        <v>0</v>
      </c>
      <c r="AK30" s="242" t="s">
        <v>0</v>
      </c>
      <c r="AL30" s="248" t="s">
        <v>2</v>
      </c>
      <c r="AM30" s="542" t="s">
        <v>4</v>
      </c>
      <c r="AN30" s="612" t="s">
        <v>221</v>
      </c>
      <c r="AO30" s="248"/>
      <c r="AP30" s="250" t="s">
        <v>222</v>
      </c>
    </row>
    <row r="31" spans="1:42" s="119" customFormat="1" ht="17.149999999999999" customHeight="1" x14ac:dyDescent="0.35">
      <c r="A31" s="120" t="s">
        <v>254</v>
      </c>
      <c r="B31" s="121" t="s">
        <v>293</v>
      </c>
      <c r="C31" s="551">
        <f t="shared" si="12"/>
        <v>43514</v>
      </c>
      <c r="D31" s="553">
        <f t="shared" si="0"/>
        <v>43514</v>
      </c>
      <c r="E31" s="554">
        <f t="shared" si="13"/>
        <v>43515</v>
      </c>
      <c r="F31" s="553">
        <f t="shared" si="14"/>
        <v>43515</v>
      </c>
      <c r="G31" s="125">
        <f t="shared" si="15"/>
        <v>43517</v>
      </c>
      <c r="H31" s="558">
        <f t="shared" si="1"/>
        <v>43517</v>
      </c>
      <c r="I31" s="561" t="s">
        <v>0</v>
      </c>
      <c r="J31" s="126" t="s">
        <v>0</v>
      </c>
      <c r="K31" s="127" t="s">
        <v>0</v>
      </c>
      <c r="L31" s="126" t="s">
        <v>0</v>
      </c>
      <c r="M31" s="127">
        <f>G31+2</f>
        <v>43519</v>
      </c>
      <c r="N31" s="128">
        <f t="shared" ref="N31:N36" si="22">M31</f>
        <v>43519</v>
      </c>
      <c r="O31" s="129" t="s">
        <v>204</v>
      </c>
      <c r="P31" s="130" t="s">
        <v>321</v>
      </c>
      <c r="Q31" s="125" t="s">
        <v>0</v>
      </c>
      <c r="R31" s="126" t="s">
        <v>0</v>
      </c>
      <c r="S31" s="125" t="s">
        <v>0</v>
      </c>
      <c r="T31" s="126" t="s">
        <v>0</v>
      </c>
      <c r="U31" s="125">
        <f>M31+7</f>
        <v>43526</v>
      </c>
      <c r="V31" s="128">
        <f t="shared" ref="V31:V36" si="23">U31</f>
        <v>43526</v>
      </c>
      <c r="W31" s="573">
        <f>G31+Y31</f>
        <v>43535</v>
      </c>
      <c r="X31" s="558">
        <f t="shared" ref="X31:X37" si="24">W31</f>
        <v>43535</v>
      </c>
      <c r="Y31" s="575">
        <v>18</v>
      </c>
      <c r="Z31" s="555" t="s">
        <v>0</v>
      </c>
      <c r="AA31" s="558" t="s">
        <v>0</v>
      </c>
      <c r="AB31" s="575" t="s">
        <v>0</v>
      </c>
      <c r="AC31" s="576">
        <f>G31+AE31</f>
        <v>43536</v>
      </c>
      <c r="AD31" s="577">
        <f>AC31</f>
        <v>43536</v>
      </c>
      <c r="AE31" s="575">
        <v>19</v>
      </c>
      <c r="AF31" s="555" t="s">
        <v>0</v>
      </c>
      <c r="AG31" s="558" t="s">
        <v>0</v>
      </c>
      <c r="AH31" s="575" t="s">
        <v>0</v>
      </c>
      <c r="AI31" s="555">
        <f>G31+AK31</f>
        <v>43538</v>
      </c>
      <c r="AJ31" s="558">
        <f t="shared" ref="AJ31:AJ37" si="25">AI31</f>
        <v>43538</v>
      </c>
      <c r="AK31" s="602">
        <v>21</v>
      </c>
      <c r="AL31" s="578" t="s">
        <v>123</v>
      </c>
      <c r="AM31" s="579" t="s">
        <v>4</v>
      </c>
      <c r="AN31" s="117" t="s">
        <v>60</v>
      </c>
      <c r="AO31" s="141"/>
      <c r="AP31" s="118" t="s">
        <v>225</v>
      </c>
    </row>
    <row r="32" spans="1:42" s="119" customFormat="1" ht="17.149999999999999" customHeight="1" x14ac:dyDescent="0.35">
      <c r="A32" s="120" t="s">
        <v>254</v>
      </c>
      <c r="B32" s="121" t="s">
        <v>293</v>
      </c>
      <c r="C32" s="122">
        <f t="shared" si="12"/>
        <v>43514</v>
      </c>
      <c r="D32" s="123">
        <f t="shared" si="0"/>
        <v>43514</v>
      </c>
      <c r="E32" s="124">
        <f t="shared" si="13"/>
        <v>43515</v>
      </c>
      <c r="F32" s="123">
        <f t="shared" si="14"/>
        <v>43515</v>
      </c>
      <c r="G32" s="125">
        <f t="shared" si="15"/>
        <v>43517</v>
      </c>
      <c r="H32" s="126">
        <f t="shared" si="1"/>
        <v>43517</v>
      </c>
      <c r="I32" s="127" t="s">
        <v>0</v>
      </c>
      <c r="J32" s="126" t="s">
        <v>0</v>
      </c>
      <c r="K32" s="127" t="s">
        <v>0</v>
      </c>
      <c r="L32" s="126" t="s">
        <v>0</v>
      </c>
      <c r="M32" s="127">
        <f>G32+2</f>
        <v>43519</v>
      </c>
      <c r="N32" s="128">
        <f t="shared" si="22"/>
        <v>43519</v>
      </c>
      <c r="O32" s="129" t="s">
        <v>260</v>
      </c>
      <c r="P32" s="130" t="s">
        <v>364</v>
      </c>
      <c r="Q32" s="125" t="s">
        <v>0</v>
      </c>
      <c r="R32" s="126" t="s">
        <v>0</v>
      </c>
      <c r="S32" s="125" t="s">
        <v>0</v>
      </c>
      <c r="T32" s="126" t="s">
        <v>0</v>
      </c>
      <c r="U32" s="125">
        <f>M32+5</f>
        <v>43524</v>
      </c>
      <c r="V32" s="128">
        <f t="shared" si="23"/>
        <v>43524</v>
      </c>
      <c r="W32" s="131" t="s">
        <v>0</v>
      </c>
      <c r="X32" s="126" t="str">
        <f t="shared" si="24"/>
        <v>-</v>
      </c>
      <c r="Y32" s="132" t="s">
        <v>0</v>
      </c>
      <c r="Z32" s="125">
        <f>G32+AB32</f>
        <v>43537</v>
      </c>
      <c r="AA32" s="126">
        <f t="shared" ref="AA32:AA37" si="26">Z32</f>
        <v>43537</v>
      </c>
      <c r="AB32" s="132">
        <v>20</v>
      </c>
      <c r="AC32" s="133"/>
      <c r="AD32" s="134"/>
      <c r="AE32" s="132"/>
      <c r="AF32" s="125">
        <f>G32+AH32</f>
        <v>43535</v>
      </c>
      <c r="AG32" s="126">
        <f t="shared" ref="AG32:AG38" si="27">AF32</f>
        <v>43535</v>
      </c>
      <c r="AH32" s="132">
        <v>18</v>
      </c>
      <c r="AI32" s="125" t="s">
        <v>0</v>
      </c>
      <c r="AJ32" s="126" t="str">
        <f t="shared" si="25"/>
        <v>-</v>
      </c>
      <c r="AK32" s="606" t="s">
        <v>0</v>
      </c>
      <c r="AL32" s="138" t="s">
        <v>123</v>
      </c>
      <c r="AM32" s="544" t="s">
        <v>4</v>
      </c>
      <c r="AN32" s="141" t="s">
        <v>60</v>
      </c>
      <c r="AO32" s="141"/>
      <c r="AP32" s="142" t="s">
        <v>226</v>
      </c>
    </row>
    <row r="33" spans="1:42" s="119" customFormat="1" ht="17.149999999999999" customHeight="1" x14ac:dyDescent="0.35">
      <c r="A33" s="143" t="s">
        <v>254</v>
      </c>
      <c r="B33" s="144" t="s">
        <v>293</v>
      </c>
      <c r="C33" s="122">
        <f t="shared" si="12"/>
        <v>43514</v>
      </c>
      <c r="D33" s="145">
        <f t="shared" si="0"/>
        <v>43514</v>
      </c>
      <c r="E33" s="146">
        <f t="shared" si="13"/>
        <v>43515</v>
      </c>
      <c r="F33" s="145">
        <f t="shared" si="14"/>
        <v>43515</v>
      </c>
      <c r="G33" s="147">
        <f t="shared" si="15"/>
        <v>43517</v>
      </c>
      <c r="H33" s="148">
        <f t="shared" si="1"/>
        <v>43517</v>
      </c>
      <c r="I33" s="149"/>
      <c r="J33" s="148"/>
      <c r="K33" s="149"/>
      <c r="L33" s="148"/>
      <c r="M33" s="127">
        <f>G33+2</f>
        <v>43519</v>
      </c>
      <c r="N33" s="128">
        <f t="shared" si="22"/>
        <v>43519</v>
      </c>
      <c r="O33" s="129" t="s">
        <v>244</v>
      </c>
      <c r="P33" s="130" t="s">
        <v>246</v>
      </c>
      <c r="Q33" s="147"/>
      <c r="R33" s="148"/>
      <c r="S33" s="147"/>
      <c r="T33" s="148"/>
      <c r="U33" s="147">
        <f>M33+2</f>
        <v>43521</v>
      </c>
      <c r="V33" s="150">
        <f t="shared" si="23"/>
        <v>43521</v>
      </c>
      <c r="W33" s="153">
        <f>G33+Y33</f>
        <v>43528</v>
      </c>
      <c r="X33" s="148">
        <f t="shared" si="24"/>
        <v>43528</v>
      </c>
      <c r="Y33" s="154">
        <v>11</v>
      </c>
      <c r="Z33" s="147">
        <f>G33+AB33</f>
        <v>43529</v>
      </c>
      <c r="AA33" s="148">
        <f t="shared" si="26"/>
        <v>43529</v>
      </c>
      <c r="AB33" s="154">
        <v>12</v>
      </c>
      <c r="AC33" s="155">
        <f>G33+AE33</f>
        <v>43530</v>
      </c>
      <c r="AD33" s="156">
        <f>AC33</f>
        <v>43530</v>
      </c>
      <c r="AE33" s="154">
        <v>13</v>
      </c>
      <c r="AF33" s="147" t="s">
        <v>0</v>
      </c>
      <c r="AG33" s="148" t="str">
        <f t="shared" si="27"/>
        <v>-</v>
      </c>
      <c r="AH33" s="154" t="s">
        <v>0</v>
      </c>
      <c r="AI33" s="147">
        <f>G33+AK33</f>
        <v>43531</v>
      </c>
      <c r="AJ33" s="148">
        <f t="shared" si="25"/>
        <v>43531</v>
      </c>
      <c r="AK33" s="154">
        <v>14</v>
      </c>
      <c r="AL33" s="160" t="s">
        <v>214</v>
      </c>
      <c r="AM33" s="539" t="s">
        <v>4</v>
      </c>
      <c r="AN33" s="163" t="s">
        <v>60</v>
      </c>
      <c r="AO33" s="163"/>
      <c r="AP33" s="164" t="s">
        <v>232</v>
      </c>
    </row>
    <row r="34" spans="1:42" s="119" customFormat="1" ht="17.149999999999999" customHeight="1" x14ac:dyDescent="0.35">
      <c r="A34" s="143" t="s">
        <v>185</v>
      </c>
      <c r="B34" s="144" t="s">
        <v>343</v>
      </c>
      <c r="C34" s="122">
        <f t="shared" si="12"/>
        <v>43515</v>
      </c>
      <c r="D34" s="145">
        <f t="shared" si="0"/>
        <v>43515</v>
      </c>
      <c r="E34" s="146">
        <f t="shared" si="13"/>
        <v>43516</v>
      </c>
      <c r="F34" s="145">
        <f t="shared" si="14"/>
        <v>43516</v>
      </c>
      <c r="G34" s="147">
        <f t="shared" si="15"/>
        <v>43518</v>
      </c>
      <c r="H34" s="148">
        <f t="shared" si="1"/>
        <v>43518</v>
      </c>
      <c r="I34" s="127" t="s">
        <v>0</v>
      </c>
      <c r="J34" s="126" t="str">
        <f>I34</f>
        <v>-</v>
      </c>
      <c r="K34" s="127">
        <f>G34+7</f>
        <v>43525</v>
      </c>
      <c r="L34" s="126">
        <f>K34</f>
        <v>43525</v>
      </c>
      <c r="M34" s="127" t="s">
        <v>0</v>
      </c>
      <c r="N34" s="128" t="str">
        <f t="shared" si="22"/>
        <v>-</v>
      </c>
      <c r="O34" s="129" t="s">
        <v>170</v>
      </c>
      <c r="P34" s="130" t="s">
        <v>278</v>
      </c>
      <c r="Q34" s="125" t="s">
        <v>0</v>
      </c>
      <c r="R34" s="126" t="str">
        <f>Q34</f>
        <v>-</v>
      </c>
      <c r="S34" s="125">
        <f>S26+7</f>
        <v>43525</v>
      </c>
      <c r="T34" s="126">
        <f>S34</f>
        <v>43525</v>
      </c>
      <c r="U34" s="125" t="s">
        <v>0</v>
      </c>
      <c r="V34" s="128" t="str">
        <f t="shared" si="23"/>
        <v>-</v>
      </c>
      <c r="W34" s="131">
        <f>G34+Y34</f>
        <v>43528</v>
      </c>
      <c r="X34" s="126">
        <f t="shared" si="24"/>
        <v>43528</v>
      </c>
      <c r="Y34" s="132">
        <v>10</v>
      </c>
      <c r="Z34" s="147">
        <f>G34+AB34</f>
        <v>43529</v>
      </c>
      <c r="AA34" s="148">
        <f t="shared" si="26"/>
        <v>43529</v>
      </c>
      <c r="AB34" s="154">
        <v>11</v>
      </c>
      <c r="AC34" s="133">
        <f>G34+AE34</f>
        <v>43531</v>
      </c>
      <c r="AD34" s="134">
        <f>AC34</f>
        <v>43531</v>
      </c>
      <c r="AE34" s="132">
        <v>13</v>
      </c>
      <c r="AF34" s="125" t="s">
        <v>0</v>
      </c>
      <c r="AG34" s="126" t="str">
        <f t="shared" si="27"/>
        <v>-</v>
      </c>
      <c r="AH34" s="132" t="s">
        <v>0</v>
      </c>
      <c r="AI34" s="125" t="s">
        <v>0</v>
      </c>
      <c r="AJ34" s="126" t="str">
        <f t="shared" si="25"/>
        <v>-</v>
      </c>
      <c r="AK34" s="132" t="s">
        <v>0</v>
      </c>
      <c r="AL34" s="138" t="s">
        <v>66</v>
      </c>
      <c r="AM34" s="544" t="s">
        <v>4</v>
      </c>
      <c r="AN34" s="141" t="s">
        <v>5</v>
      </c>
      <c r="AO34" s="160"/>
      <c r="AP34" s="142" t="s">
        <v>223</v>
      </c>
    </row>
    <row r="35" spans="1:42" s="119" customFormat="1" ht="17.149999999999999" customHeight="1" x14ac:dyDescent="0.35">
      <c r="A35" s="143" t="s">
        <v>185</v>
      </c>
      <c r="B35" s="144" t="s">
        <v>343</v>
      </c>
      <c r="C35" s="122">
        <f t="shared" si="12"/>
        <v>43515</v>
      </c>
      <c r="D35" s="145">
        <f t="shared" si="0"/>
        <v>43515</v>
      </c>
      <c r="E35" s="146">
        <f t="shared" si="13"/>
        <v>43516</v>
      </c>
      <c r="F35" s="145">
        <f t="shared" si="14"/>
        <v>43516</v>
      </c>
      <c r="G35" s="147">
        <f t="shared" si="15"/>
        <v>43518</v>
      </c>
      <c r="H35" s="148">
        <f t="shared" si="1"/>
        <v>43518</v>
      </c>
      <c r="I35" s="127" t="s">
        <v>0</v>
      </c>
      <c r="J35" s="126" t="str">
        <f>I35</f>
        <v>-</v>
      </c>
      <c r="K35" s="127">
        <f>G35+7</f>
        <v>43525</v>
      </c>
      <c r="L35" s="126">
        <f>K35</f>
        <v>43525</v>
      </c>
      <c r="M35" s="127" t="s">
        <v>0</v>
      </c>
      <c r="N35" s="128" t="str">
        <f t="shared" si="22"/>
        <v>-</v>
      </c>
      <c r="O35" s="129" t="s">
        <v>392</v>
      </c>
      <c r="P35" s="130" t="s">
        <v>391</v>
      </c>
      <c r="Q35" s="125" t="s">
        <v>0</v>
      </c>
      <c r="R35" s="126" t="str">
        <f>Q35</f>
        <v>-</v>
      </c>
      <c r="S35" s="125">
        <f>S27+7</f>
        <v>43532</v>
      </c>
      <c r="T35" s="126">
        <f>S35</f>
        <v>43532</v>
      </c>
      <c r="U35" s="125" t="s">
        <v>0</v>
      </c>
      <c r="V35" s="128" t="str">
        <f t="shared" si="23"/>
        <v>-</v>
      </c>
      <c r="W35" s="131" t="s">
        <v>0</v>
      </c>
      <c r="X35" s="126" t="str">
        <f t="shared" si="24"/>
        <v>-</v>
      </c>
      <c r="Y35" s="132" t="s">
        <v>0</v>
      </c>
      <c r="Z35" s="147" t="s">
        <v>0</v>
      </c>
      <c r="AA35" s="148" t="str">
        <f t="shared" si="26"/>
        <v>-</v>
      </c>
      <c r="AB35" s="154" t="s">
        <v>0</v>
      </c>
      <c r="AC35" s="133" t="s">
        <v>0</v>
      </c>
      <c r="AD35" s="134" t="str">
        <f>AC35</f>
        <v>-</v>
      </c>
      <c r="AE35" s="132" t="s">
        <v>0</v>
      </c>
      <c r="AF35" s="125">
        <f>G35+AH35</f>
        <v>43535</v>
      </c>
      <c r="AG35" s="126">
        <f t="shared" si="27"/>
        <v>43535</v>
      </c>
      <c r="AH35" s="132">
        <v>17</v>
      </c>
      <c r="AI35" s="125">
        <f>G35+AK35</f>
        <v>43535</v>
      </c>
      <c r="AJ35" s="126">
        <f t="shared" si="25"/>
        <v>43535</v>
      </c>
      <c r="AK35" s="132">
        <v>17</v>
      </c>
      <c r="AL35" s="138" t="s">
        <v>66</v>
      </c>
      <c r="AM35" s="544" t="s">
        <v>4</v>
      </c>
      <c r="AN35" s="141" t="s">
        <v>5</v>
      </c>
      <c r="AO35" s="160"/>
      <c r="AP35" s="142" t="s">
        <v>223</v>
      </c>
    </row>
    <row r="36" spans="1:42" s="119" customFormat="1" ht="17.149999999999999" customHeight="1" x14ac:dyDescent="0.35">
      <c r="A36" s="143" t="s">
        <v>227</v>
      </c>
      <c r="B36" s="144" t="s">
        <v>344</v>
      </c>
      <c r="C36" s="122">
        <f t="shared" si="12"/>
        <v>43516</v>
      </c>
      <c r="D36" s="145">
        <f t="shared" si="0"/>
        <v>43516</v>
      </c>
      <c r="E36" s="146">
        <f t="shared" si="13"/>
        <v>43517</v>
      </c>
      <c r="F36" s="145">
        <f t="shared" si="14"/>
        <v>43517</v>
      </c>
      <c r="G36" s="147">
        <f t="shared" si="15"/>
        <v>43519</v>
      </c>
      <c r="H36" s="148">
        <f t="shared" si="1"/>
        <v>43519</v>
      </c>
      <c r="I36" s="149"/>
      <c r="J36" s="148"/>
      <c r="K36" s="149"/>
      <c r="L36" s="148"/>
      <c r="M36" s="127">
        <f>G36+2</f>
        <v>43521</v>
      </c>
      <c r="N36" s="128">
        <f t="shared" si="22"/>
        <v>43521</v>
      </c>
      <c r="O36" s="129" t="s">
        <v>203</v>
      </c>
      <c r="P36" s="130" t="s">
        <v>354</v>
      </c>
      <c r="Q36" s="147"/>
      <c r="R36" s="148"/>
      <c r="S36" s="147"/>
      <c r="T36" s="148"/>
      <c r="U36" s="147">
        <f>M36+3</f>
        <v>43524</v>
      </c>
      <c r="V36" s="150">
        <f t="shared" si="23"/>
        <v>43524</v>
      </c>
      <c r="W36" s="153">
        <f>G36+Y36</f>
        <v>43533</v>
      </c>
      <c r="X36" s="148">
        <f t="shared" si="24"/>
        <v>43533</v>
      </c>
      <c r="Y36" s="154">
        <v>14</v>
      </c>
      <c r="Z36" s="147">
        <f>G36+AB36</f>
        <v>43534</v>
      </c>
      <c r="AA36" s="148">
        <f>Z36</f>
        <v>43534</v>
      </c>
      <c r="AB36" s="154">
        <v>15</v>
      </c>
      <c r="AC36" s="155">
        <f>G36+AE36</f>
        <v>43536</v>
      </c>
      <c r="AD36" s="156">
        <f>AC36</f>
        <v>43536</v>
      </c>
      <c r="AE36" s="154">
        <v>17</v>
      </c>
      <c r="AF36" s="147" t="s">
        <v>0</v>
      </c>
      <c r="AG36" s="148" t="str">
        <f t="shared" si="27"/>
        <v>-</v>
      </c>
      <c r="AH36" s="154" t="s">
        <v>0</v>
      </c>
      <c r="AI36" s="147">
        <f>G36+AK36</f>
        <v>43537</v>
      </c>
      <c r="AJ36" s="148">
        <f t="shared" si="25"/>
        <v>43537</v>
      </c>
      <c r="AK36" s="154">
        <v>18</v>
      </c>
      <c r="AL36" s="160" t="s">
        <v>214</v>
      </c>
      <c r="AM36" s="539" t="s">
        <v>4</v>
      </c>
      <c r="AN36" s="163" t="s">
        <v>60</v>
      </c>
      <c r="AO36" s="163"/>
      <c r="AP36" s="164" t="s">
        <v>217</v>
      </c>
    </row>
    <row r="37" spans="1:42" s="603" customFormat="1" ht="17.149999999999999" customHeight="1" x14ac:dyDescent="0.35">
      <c r="A37" s="400" t="s">
        <v>189</v>
      </c>
      <c r="B37" s="550" t="s">
        <v>271</v>
      </c>
      <c r="C37" s="581">
        <f t="shared" si="12"/>
        <v>43517</v>
      </c>
      <c r="D37" s="396">
        <f t="shared" si="0"/>
        <v>43517</v>
      </c>
      <c r="E37" s="393">
        <f t="shared" si="13"/>
        <v>43518</v>
      </c>
      <c r="F37" s="396">
        <f t="shared" si="14"/>
        <v>43518</v>
      </c>
      <c r="G37" s="556">
        <f t="shared" si="15"/>
        <v>43520</v>
      </c>
      <c r="H37" s="559">
        <f t="shared" si="1"/>
        <v>43520</v>
      </c>
      <c r="I37" s="254" t="s">
        <v>0</v>
      </c>
      <c r="J37" s="255" t="s">
        <v>0</v>
      </c>
      <c r="K37" s="254" t="s">
        <v>0</v>
      </c>
      <c r="L37" s="255" t="s">
        <v>0</v>
      </c>
      <c r="M37" s="254" t="s">
        <v>0</v>
      </c>
      <c r="N37" s="256" t="s">
        <v>0</v>
      </c>
      <c r="O37" s="566" t="s">
        <v>1</v>
      </c>
      <c r="P37" s="585" t="s">
        <v>0</v>
      </c>
      <c r="Q37" s="253" t="s">
        <v>0</v>
      </c>
      <c r="R37" s="255" t="s">
        <v>0</v>
      </c>
      <c r="S37" s="253" t="s">
        <v>0</v>
      </c>
      <c r="T37" s="255" t="s">
        <v>0</v>
      </c>
      <c r="U37" s="253" t="s">
        <v>0</v>
      </c>
      <c r="V37" s="256" t="s">
        <v>0</v>
      </c>
      <c r="W37" s="334">
        <f>G37+Y37</f>
        <v>43533</v>
      </c>
      <c r="X37" s="255">
        <f t="shared" si="24"/>
        <v>43533</v>
      </c>
      <c r="Y37" s="333">
        <v>13</v>
      </c>
      <c r="Z37" s="556">
        <f>G37+AB37</f>
        <v>43534</v>
      </c>
      <c r="AA37" s="559">
        <f t="shared" si="26"/>
        <v>43534</v>
      </c>
      <c r="AB37" s="391">
        <v>14</v>
      </c>
      <c r="AC37" s="588">
        <f>G37+AE37</f>
        <v>43536</v>
      </c>
      <c r="AD37" s="591">
        <f>AC37</f>
        <v>43536</v>
      </c>
      <c r="AE37" s="333">
        <v>16</v>
      </c>
      <c r="AF37" s="253" t="s">
        <v>0</v>
      </c>
      <c r="AG37" s="255" t="str">
        <f t="shared" si="27"/>
        <v>-</v>
      </c>
      <c r="AH37" s="333" t="s">
        <v>0</v>
      </c>
      <c r="AI37" s="253">
        <f>G37+AK37</f>
        <v>43537</v>
      </c>
      <c r="AJ37" s="255">
        <f t="shared" si="25"/>
        <v>43537</v>
      </c>
      <c r="AK37" s="333">
        <v>17</v>
      </c>
      <c r="AL37" s="332" t="s">
        <v>2</v>
      </c>
      <c r="AM37" s="139" t="s">
        <v>4</v>
      </c>
      <c r="AN37" s="595"/>
      <c r="AO37" s="390"/>
      <c r="AP37" s="69" t="s">
        <v>3</v>
      </c>
    </row>
    <row r="38" spans="1:42" s="119" customFormat="1" ht="17.149999999999999" customHeight="1" thickBot="1" x14ac:dyDescent="0.4">
      <c r="A38" s="165" t="s">
        <v>189</v>
      </c>
      <c r="B38" s="166" t="s">
        <v>271</v>
      </c>
      <c r="C38" s="306">
        <f t="shared" si="12"/>
        <v>43517</v>
      </c>
      <c r="D38" s="307">
        <f t="shared" si="0"/>
        <v>43517</v>
      </c>
      <c r="E38" s="308">
        <f t="shared" si="13"/>
        <v>43518</v>
      </c>
      <c r="F38" s="309">
        <f t="shared" si="14"/>
        <v>43518</v>
      </c>
      <c r="G38" s="266">
        <f t="shared" si="15"/>
        <v>43520</v>
      </c>
      <c r="H38" s="264">
        <f t="shared" si="1"/>
        <v>43520</v>
      </c>
      <c r="I38" s="169">
        <f>G38+8</f>
        <v>43528</v>
      </c>
      <c r="J38" s="168">
        <f>I38</f>
        <v>43528</v>
      </c>
      <c r="K38" s="169" t="s">
        <v>0</v>
      </c>
      <c r="L38" s="168" t="s">
        <v>0</v>
      </c>
      <c r="M38" s="169" t="s">
        <v>0</v>
      </c>
      <c r="N38" s="170" t="s">
        <v>0</v>
      </c>
      <c r="O38" s="171" t="s">
        <v>194</v>
      </c>
      <c r="P38" s="172" t="s">
        <v>439</v>
      </c>
      <c r="Q38" s="167">
        <f>I38+5</f>
        <v>43533</v>
      </c>
      <c r="R38" s="168">
        <f>Q38</f>
        <v>43533</v>
      </c>
      <c r="S38" s="167" t="s">
        <v>0</v>
      </c>
      <c r="T38" s="168" t="s">
        <v>0</v>
      </c>
      <c r="U38" s="167" t="s">
        <v>0</v>
      </c>
      <c r="V38" s="170" t="s">
        <v>0</v>
      </c>
      <c r="W38" s="173" t="s">
        <v>0</v>
      </c>
      <c r="X38" s="168" t="s">
        <v>0</v>
      </c>
      <c r="Y38" s="312" t="s">
        <v>0</v>
      </c>
      <c r="Z38" s="167" t="s">
        <v>0</v>
      </c>
      <c r="AA38" s="168" t="s">
        <v>0</v>
      </c>
      <c r="AB38" s="174" t="s">
        <v>0</v>
      </c>
      <c r="AC38" s="175" t="s">
        <v>0</v>
      </c>
      <c r="AD38" s="176" t="s">
        <v>0</v>
      </c>
      <c r="AE38" s="174" t="s">
        <v>0</v>
      </c>
      <c r="AF38" s="167">
        <f>G38+AH38</f>
        <v>43537</v>
      </c>
      <c r="AG38" s="168">
        <f t="shared" si="27"/>
        <v>43537</v>
      </c>
      <c r="AH38" s="174">
        <v>17</v>
      </c>
      <c r="AI38" s="167" t="s">
        <v>0</v>
      </c>
      <c r="AJ38" s="168" t="s">
        <v>0</v>
      </c>
      <c r="AK38" s="174" t="s">
        <v>0</v>
      </c>
      <c r="AL38" s="180" t="s">
        <v>2</v>
      </c>
      <c r="AM38" s="545" t="s">
        <v>4</v>
      </c>
      <c r="AN38" s="596" t="s">
        <v>221</v>
      </c>
      <c r="AO38" s="180"/>
      <c r="AP38" s="183" t="s">
        <v>222</v>
      </c>
    </row>
    <row r="39" spans="1:42" s="119" customFormat="1" ht="17.149999999999999" customHeight="1" x14ac:dyDescent="0.35">
      <c r="A39" s="194" t="s">
        <v>254</v>
      </c>
      <c r="B39" s="195" t="s">
        <v>294</v>
      </c>
      <c r="C39" s="604">
        <f t="shared" si="12"/>
        <v>43521</v>
      </c>
      <c r="D39" s="199">
        <f t="shared" ref="D39:D70" si="28">C39</f>
        <v>43521</v>
      </c>
      <c r="E39" s="198">
        <f t="shared" si="13"/>
        <v>43522</v>
      </c>
      <c r="F39" s="199">
        <f t="shared" si="14"/>
        <v>43522</v>
      </c>
      <c r="G39" s="200">
        <f t="shared" si="15"/>
        <v>43524</v>
      </c>
      <c r="H39" s="201">
        <f t="shared" ref="H39:H70" si="29">G39</f>
        <v>43524</v>
      </c>
      <c r="I39" s="562" t="s">
        <v>0</v>
      </c>
      <c r="J39" s="201" t="s">
        <v>0</v>
      </c>
      <c r="K39" s="202" t="s">
        <v>0</v>
      </c>
      <c r="L39" s="201" t="s">
        <v>0</v>
      </c>
      <c r="M39" s="202">
        <f>G39+2</f>
        <v>43526</v>
      </c>
      <c r="N39" s="203">
        <f t="shared" ref="N39:N44" si="30">M39</f>
        <v>43526</v>
      </c>
      <c r="O39" s="204" t="s">
        <v>255</v>
      </c>
      <c r="P39" s="205" t="s">
        <v>315</v>
      </c>
      <c r="Q39" s="200" t="s">
        <v>0</v>
      </c>
      <c r="R39" s="201" t="s">
        <v>0</v>
      </c>
      <c r="S39" s="200" t="s">
        <v>0</v>
      </c>
      <c r="T39" s="201" t="s">
        <v>0</v>
      </c>
      <c r="U39" s="200">
        <f>M39+7</f>
        <v>43533</v>
      </c>
      <c r="V39" s="203">
        <f>U39</f>
        <v>43533</v>
      </c>
      <c r="W39" s="611">
        <f>G39+Y39</f>
        <v>43542</v>
      </c>
      <c r="X39" s="560">
        <f t="shared" ref="X39:X45" si="31">W39</f>
        <v>43542</v>
      </c>
      <c r="Y39" s="594">
        <v>18</v>
      </c>
      <c r="Z39" s="557" t="s">
        <v>0</v>
      </c>
      <c r="AA39" s="560" t="s">
        <v>0</v>
      </c>
      <c r="AB39" s="594" t="s">
        <v>0</v>
      </c>
      <c r="AC39" s="590">
        <f>G39+AE39</f>
        <v>43543</v>
      </c>
      <c r="AD39" s="593">
        <f>AC39</f>
        <v>43543</v>
      </c>
      <c r="AE39" s="594">
        <v>19</v>
      </c>
      <c r="AF39" s="557" t="s">
        <v>0</v>
      </c>
      <c r="AG39" s="560" t="s">
        <v>0</v>
      </c>
      <c r="AH39" s="594" t="s">
        <v>0</v>
      </c>
      <c r="AI39" s="557">
        <f>G39+AK39</f>
        <v>43545</v>
      </c>
      <c r="AJ39" s="560">
        <f t="shared" ref="AJ39:AJ45" si="32">AI39</f>
        <v>43545</v>
      </c>
      <c r="AK39" s="594">
        <v>21</v>
      </c>
      <c r="AL39" s="213" t="s">
        <v>123</v>
      </c>
      <c r="AM39" s="543" t="s">
        <v>4</v>
      </c>
      <c r="AN39" s="192" t="s">
        <v>60</v>
      </c>
      <c r="AO39" s="192"/>
      <c r="AP39" s="193" t="s">
        <v>225</v>
      </c>
    </row>
    <row r="40" spans="1:42" s="119" customFormat="1" ht="17.149999999999999" customHeight="1" x14ac:dyDescent="0.35">
      <c r="A40" s="194" t="s">
        <v>254</v>
      </c>
      <c r="B40" s="195" t="s">
        <v>294</v>
      </c>
      <c r="C40" s="604">
        <f t="shared" si="12"/>
        <v>43521</v>
      </c>
      <c r="D40" s="199">
        <f t="shared" si="28"/>
        <v>43521</v>
      </c>
      <c r="E40" s="198">
        <f t="shared" si="13"/>
        <v>43522</v>
      </c>
      <c r="F40" s="199">
        <f t="shared" si="14"/>
        <v>43522</v>
      </c>
      <c r="G40" s="200">
        <f t="shared" si="15"/>
        <v>43524</v>
      </c>
      <c r="H40" s="201">
        <f t="shared" si="29"/>
        <v>43524</v>
      </c>
      <c r="I40" s="202" t="s">
        <v>0</v>
      </c>
      <c r="J40" s="201" t="s">
        <v>0</v>
      </c>
      <c r="K40" s="202" t="s">
        <v>0</v>
      </c>
      <c r="L40" s="201" t="s">
        <v>0</v>
      </c>
      <c r="M40" s="202">
        <f>G40+2</f>
        <v>43526</v>
      </c>
      <c r="N40" s="203">
        <f t="shared" si="30"/>
        <v>43526</v>
      </c>
      <c r="O40" s="204" t="s">
        <v>256</v>
      </c>
      <c r="P40" s="205" t="s">
        <v>355</v>
      </c>
      <c r="Q40" s="200" t="s">
        <v>0</v>
      </c>
      <c r="R40" s="201" t="s">
        <v>0</v>
      </c>
      <c r="S40" s="200" t="s">
        <v>0</v>
      </c>
      <c r="T40" s="201" t="s">
        <v>0</v>
      </c>
      <c r="U40" s="200">
        <f>M40+5</f>
        <v>43531</v>
      </c>
      <c r="V40" s="203">
        <f>U40</f>
        <v>43531</v>
      </c>
      <c r="W40" s="206" t="s">
        <v>0</v>
      </c>
      <c r="X40" s="201" t="str">
        <f t="shared" si="31"/>
        <v>-</v>
      </c>
      <c r="Y40" s="207" t="s">
        <v>0</v>
      </c>
      <c r="Z40" s="200">
        <f>G40+AB40</f>
        <v>43544</v>
      </c>
      <c r="AA40" s="201">
        <f t="shared" ref="AA40:AA45" si="33">Z40</f>
        <v>43544</v>
      </c>
      <c r="AB40" s="207">
        <v>20</v>
      </c>
      <c r="AC40" s="208"/>
      <c r="AD40" s="209"/>
      <c r="AE40" s="207"/>
      <c r="AF40" s="200">
        <f>G40+AH40</f>
        <v>43542</v>
      </c>
      <c r="AG40" s="201">
        <f t="shared" ref="AG40:AG46" si="34">AF40</f>
        <v>43542</v>
      </c>
      <c r="AH40" s="207">
        <v>18</v>
      </c>
      <c r="AI40" s="200" t="s">
        <v>0</v>
      </c>
      <c r="AJ40" s="201" t="str">
        <f t="shared" si="32"/>
        <v>-</v>
      </c>
      <c r="AK40" s="207" t="s">
        <v>0</v>
      </c>
      <c r="AL40" s="213" t="s">
        <v>123</v>
      </c>
      <c r="AM40" s="543" t="s">
        <v>4</v>
      </c>
      <c r="AN40" s="192" t="s">
        <v>60</v>
      </c>
      <c r="AO40" s="192"/>
      <c r="AP40" s="193" t="s">
        <v>226</v>
      </c>
    </row>
    <row r="41" spans="1:42" s="119" customFormat="1" ht="17.149999999999999" customHeight="1" x14ac:dyDescent="0.35">
      <c r="A41" s="215" t="s">
        <v>254</v>
      </c>
      <c r="B41" s="216" t="s">
        <v>294</v>
      </c>
      <c r="C41" s="604">
        <f t="shared" si="12"/>
        <v>43521</v>
      </c>
      <c r="D41" s="199">
        <f t="shared" si="28"/>
        <v>43521</v>
      </c>
      <c r="E41" s="198">
        <f t="shared" si="13"/>
        <v>43522</v>
      </c>
      <c r="F41" s="199">
        <f t="shared" si="14"/>
        <v>43522</v>
      </c>
      <c r="G41" s="200">
        <f t="shared" si="15"/>
        <v>43524</v>
      </c>
      <c r="H41" s="201">
        <f t="shared" si="29"/>
        <v>43524</v>
      </c>
      <c r="I41" s="202"/>
      <c r="J41" s="201"/>
      <c r="K41" s="202"/>
      <c r="L41" s="201"/>
      <c r="M41" s="202">
        <f>G41+2</f>
        <v>43526</v>
      </c>
      <c r="N41" s="203">
        <f t="shared" si="30"/>
        <v>43526</v>
      </c>
      <c r="O41" s="204" t="s">
        <v>258</v>
      </c>
      <c r="P41" s="205" t="s">
        <v>273</v>
      </c>
      <c r="Q41" s="217"/>
      <c r="R41" s="218"/>
      <c r="S41" s="217"/>
      <c r="T41" s="218"/>
      <c r="U41" s="217">
        <f>M41+2</f>
        <v>43528</v>
      </c>
      <c r="V41" s="219">
        <f>U41</f>
        <v>43528</v>
      </c>
      <c r="W41" s="220">
        <f>G41+Y41</f>
        <v>43535</v>
      </c>
      <c r="X41" s="218">
        <f t="shared" si="31"/>
        <v>43535</v>
      </c>
      <c r="Y41" s="221">
        <v>11</v>
      </c>
      <c r="Z41" s="217">
        <f>G41+AB41</f>
        <v>43536</v>
      </c>
      <c r="AA41" s="218">
        <f t="shared" si="33"/>
        <v>43536</v>
      </c>
      <c r="AB41" s="221">
        <v>12</v>
      </c>
      <c r="AC41" s="222">
        <f>G41+AE41</f>
        <v>43537</v>
      </c>
      <c r="AD41" s="223">
        <f>AC41</f>
        <v>43537</v>
      </c>
      <c r="AE41" s="221">
        <v>13</v>
      </c>
      <c r="AF41" s="217" t="s">
        <v>0</v>
      </c>
      <c r="AG41" s="218" t="str">
        <f t="shared" si="34"/>
        <v>-</v>
      </c>
      <c r="AH41" s="221" t="s">
        <v>0</v>
      </c>
      <c r="AI41" s="217">
        <f>G41+AK41</f>
        <v>43538</v>
      </c>
      <c r="AJ41" s="218">
        <f t="shared" si="32"/>
        <v>43538</v>
      </c>
      <c r="AK41" s="221">
        <v>14</v>
      </c>
      <c r="AL41" s="224" t="s">
        <v>214</v>
      </c>
      <c r="AM41" s="541" t="s">
        <v>4</v>
      </c>
      <c r="AN41" s="227" t="s">
        <v>60</v>
      </c>
      <c r="AO41" s="227"/>
      <c r="AP41" s="228" t="s">
        <v>232</v>
      </c>
    </row>
    <row r="42" spans="1:42" s="119" customFormat="1" ht="17.149999999999999" customHeight="1" x14ac:dyDescent="0.35">
      <c r="A42" s="215" t="s">
        <v>195</v>
      </c>
      <c r="B42" s="216" t="s">
        <v>345</v>
      </c>
      <c r="C42" s="604">
        <f t="shared" si="12"/>
        <v>43522</v>
      </c>
      <c r="D42" s="199">
        <f t="shared" si="28"/>
        <v>43522</v>
      </c>
      <c r="E42" s="198">
        <f t="shared" si="13"/>
        <v>43523</v>
      </c>
      <c r="F42" s="199">
        <f t="shared" si="14"/>
        <v>43523</v>
      </c>
      <c r="G42" s="217">
        <f t="shared" si="15"/>
        <v>43525</v>
      </c>
      <c r="H42" s="201">
        <f t="shared" si="29"/>
        <v>43525</v>
      </c>
      <c r="I42" s="202" t="s">
        <v>0</v>
      </c>
      <c r="J42" s="218" t="str">
        <f>I42</f>
        <v>-</v>
      </c>
      <c r="K42" s="202">
        <f>G42+7</f>
        <v>43532</v>
      </c>
      <c r="L42" s="218">
        <f>K42</f>
        <v>43532</v>
      </c>
      <c r="M42" s="202" t="s">
        <v>0</v>
      </c>
      <c r="N42" s="203" t="str">
        <f t="shared" si="30"/>
        <v>-</v>
      </c>
      <c r="O42" s="231" t="s">
        <v>175</v>
      </c>
      <c r="P42" s="232" t="s">
        <v>279</v>
      </c>
      <c r="Q42" s="217" t="s">
        <v>0</v>
      </c>
      <c r="R42" s="218" t="str">
        <f>Q42</f>
        <v>-</v>
      </c>
      <c r="S42" s="217">
        <f>S34+7</f>
        <v>43532</v>
      </c>
      <c r="T42" s="218">
        <f>S42</f>
        <v>43532</v>
      </c>
      <c r="U42" s="217" t="s">
        <v>0</v>
      </c>
      <c r="V42" s="219" t="str">
        <f>U42</f>
        <v>-</v>
      </c>
      <c r="W42" s="206">
        <f>G42+Y42</f>
        <v>43535</v>
      </c>
      <c r="X42" s="201">
        <f t="shared" si="31"/>
        <v>43535</v>
      </c>
      <c r="Y42" s="207">
        <v>10</v>
      </c>
      <c r="Z42" s="217">
        <f>G42+AB42</f>
        <v>43536</v>
      </c>
      <c r="AA42" s="218">
        <f t="shared" si="33"/>
        <v>43536</v>
      </c>
      <c r="AB42" s="221">
        <v>11</v>
      </c>
      <c r="AC42" s="208">
        <f>G42+AE42</f>
        <v>43538</v>
      </c>
      <c r="AD42" s="209">
        <f>AC42</f>
        <v>43538</v>
      </c>
      <c r="AE42" s="207">
        <v>13</v>
      </c>
      <c r="AF42" s="200" t="s">
        <v>0</v>
      </c>
      <c r="AG42" s="201" t="str">
        <f t="shared" si="34"/>
        <v>-</v>
      </c>
      <c r="AH42" s="207" t="s">
        <v>0</v>
      </c>
      <c r="AI42" s="200" t="s">
        <v>0</v>
      </c>
      <c r="AJ42" s="201" t="str">
        <f t="shared" si="32"/>
        <v>-</v>
      </c>
      <c r="AK42" s="207" t="s">
        <v>0</v>
      </c>
      <c r="AL42" s="213" t="s">
        <v>66</v>
      </c>
      <c r="AM42" s="543" t="s">
        <v>4</v>
      </c>
      <c r="AN42" s="192" t="s">
        <v>5</v>
      </c>
      <c r="AO42" s="224"/>
      <c r="AP42" s="193" t="s">
        <v>223</v>
      </c>
    </row>
    <row r="43" spans="1:42" s="119" customFormat="1" ht="17.149999999999999" customHeight="1" x14ac:dyDescent="0.35">
      <c r="A43" s="215" t="s">
        <v>195</v>
      </c>
      <c r="B43" s="216" t="s">
        <v>345</v>
      </c>
      <c r="C43" s="604">
        <f t="shared" si="12"/>
        <v>43522</v>
      </c>
      <c r="D43" s="199">
        <f t="shared" si="28"/>
        <v>43522</v>
      </c>
      <c r="E43" s="198">
        <f t="shared" si="13"/>
        <v>43523</v>
      </c>
      <c r="F43" s="199">
        <f t="shared" si="14"/>
        <v>43523</v>
      </c>
      <c r="G43" s="217">
        <f t="shared" si="15"/>
        <v>43525</v>
      </c>
      <c r="H43" s="201">
        <f t="shared" si="29"/>
        <v>43525</v>
      </c>
      <c r="I43" s="202" t="s">
        <v>0</v>
      </c>
      <c r="J43" s="218" t="s">
        <v>0</v>
      </c>
      <c r="K43" s="202">
        <f>G43+7</f>
        <v>43532</v>
      </c>
      <c r="L43" s="218">
        <v>43315</v>
      </c>
      <c r="M43" s="202" t="s">
        <v>0</v>
      </c>
      <c r="N43" s="203" t="str">
        <f t="shared" si="30"/>
        <v>-</v>
      </c>
      <c r="O43" s="231" t="s">
        <v>393</v>
      </c>
      <c r="P43" s="232" t="s">
        <v>394</v>
      </c>
      <c r="Q43" s="217" t="s">
        <v>0</v>
      </c>
      <c r="R43" s="218" t="s">
        <v>0</v>
      </c>
      <c r="S43" s="217">
        <f>S35+7</f>
        <v>43539</v>
      </c>
      <c r="T43" s="218">
        <f>S43</f>
        <v>43539</v>
      </c>
      <c r="U43" s="217" t="s">
        <v>0</v>
      </c>
      <c r="V43" s="219" t="s">
        <v>0</v>
      </c>
      <c r="W43" s="206" t="s">
        <v>0</v>
      </c>
      <c r="X43" s="201" t="str">
        <f t="shared" si="31"/>
        <v>-</v>
      </c>
      <c r="Y43" s="207" t="s">
        <v>0</v>
      </c>
      <c r="Z43" s="217" t="s">
        <v>0</v>
      </c>
      <c r="AA43" s="218" t="str">
        <f t="shared" si="33"/>
        <v>-</v>
      </c>
      <c r="AB43" s="221" t="s">
        <v>0</v>
      </c>
      <c r="AC43" s="208" t="s">
        <v>0</v>
      </c>
      <c r="AD43" s="209" t="str">
        <f>AC43</f>
        <v>-</v>
      </c>
      <c r="AE43" s="207" t="s">
        <v>0</v>
      </c>
      <c r="AF43" s="200">
        <f>G43+AH43</f>
        <v>43542</v>
      </c>
      <c r="AG43" s="201">
        <f t="shared" si="34"/>
        <v>43542</v>
      </c>
      <c r="AH43" s="207">
        <v>17</v>
      </c>
      <c r="AI43" s="200">
        <f>G43+AK43</f>
        <v>43542</v>
      </c>
      <c r="AJ43" s="201">
        <f t="shared" si="32"/>
        <v>43542</v>
      </c>
      <c r="AK43" s="207">
        <v>17</v>
      </c>
      <c r="AL43" s="213" t="s">
        <v>66</v>
      </c>
      <c r="AM43" s="543" t="s">
        <v>4</v>
      </c>
      <c r="AN43" s="192" t="s">
        <v>5</v>
      </c>
      <c r="AO43" s="224"/>
      <c r="AP43" s="193" t="s">
        <v>223</v>
      </c>
    </row>
    <row r="44" spans="1:42" s="119" customFormat="1" ht="17.149999999999999" customHeight="1" x14ac:dyDescent="0.35">
      <c r="A44" s="215" t="s">
        <v>227</v>
      </c>
      <c r="B44" s="216" t="s">
        <v>346</v>
      </c>
      <c r="C44" s="604">
        <f t="shared" si="12"/>
        <v>43523</v>
      </c>
      <c r="D44" s="199">
        <f t="shared" si="28"/>
        <v>43523</v>
      </c>
      <c r="E44" s="198">
        <f t="shared" si="13"/>
        <v>43524</v>
      </c>
      <c r="F44" s="199">
        <f t="shared" si="14"/>
        <v>43524</v>
      </c>
      <c r="G44" s="217">
        <f t="shared" si="15"/>
        <v>43526</v>
      </c>
      <c r="H44" s="201">
        <f t="shared" si="29"/>
        <v>43526</v>
      </c>
      <c r="I44" s="202"/>
      <c r="J44" s="218"/>
      <c r="K44" s="202"/>
      <c r="L44" s="218"/>
      <c r="M44" s="202">
        <f>G44+2</f>
        <v>43528</v>
      </c>
      <c r="N44" s="203">
        <f t="shared" si="30"/>
        <v>43528</v>
      </c>
      <c r="O44" s="231" t="s">
        <v>197</v>
      </c>
      <c r="P44" s="232" t="s">
        <v>356</v>
      </c>
      <c r="Q44" s="217"/>
      <c r="R44" s="218"/>
      <c r="S44" s="217"/>
      <c r="T44" s="218"/>
      <c r="U44" s="217">
        <f>M44+3</f>
        <v>43531</v>
      </c>
      <c r="V44" s="219">
        <f>U44</f>
        <v>43531</v>
      </c>
      <c r="W44" s="220">
        <f>G44+Y44</f>
        <v>43540</v>
      </c>
      <c r="X44" s="218">
        <f t="shared" si="31"/>
        <v>43540</v>
      </c>
      <c r="Y44" s="221">
        <v>14</v>
      </c>
      <c r="Z44" s="217">
        <f>G44+AB44</f>
        <v>43541</v>
      </c>
      <c r="AA44" s="218">
        <f>Z44</f>
        <v>43541</v>
      </c>
      <c r="AB44" s="221">
        <v>15</v>
      </c>
      <c r="AC44" s="222">
        <f>G44+AE44</f>
        <v>43543</v>
      </c>
      <c r="AD44" s="223">
        <f>AC44</f>
        <v>43543</v>
      </c>
      <c r="AE44" s="221">
        <v>17</v>
      </c>
      <c r="AF44" s="217" t="s">
        <v>0</v>
      </c>
      <c r="AG44" s="218" t="str">
        <f t="shared" si="34"/>
        <v>-</v>
      </c>
      <c r="AH44" s="221" t="s">
        <v>0</v>
      </c>
      <c r="AI44" s="217">
        <f>G44+AK44</f>
        <v>43544</v>
      </c>
      <c r="AJ44" s="218">
        <f t="shared" si="32"/>
        <v>43544</v>
      </c>
      <c r="AK44" s="221">
        <v>18</v>
      </c>
      <c r="AL44" s="224" t="s">
        <v>214</v>
      </c>
      <c r="AM44" s="541" t="s">
        <v>4</v>
      </c>
      <c r="AN44" s="227" t="s">
        <v>60</v>
      </c>
      <c r="AO44" s="224"/>
      <c r="AP44" s="228" t="s">
        <v>217</v>
      </c>
    </row>
    <row r="45" spans="1:42" s="603" customFormat="1" ht="17.149999999999999" customHeight="1" x14ac:dyDescent="0.35">
      <c r="A45" s="455" t="s">
        <v>190</v>
      </c>
      <c r="B45" s="549" t="s">
        <v>272</v>
      </c>
      <c r="C45" s="184">
        <f t="shared" si="12"/>
        <v>43524</v>
      </c>
      <c r="D45" s="185">
        <f t="shared" si="28"/>
        <v>43524</v>
      </c>
      <c r="E45" s="186">
        <f t="shared" si="13"/>
        <v>43525</v>
      </c>
      <c r="F45" s="185">
        <f t="shared" si="14"/>
        <v>43525</v>
      </c>
      <c r="G45" s="569">
        <f t="shared" si="15"/>
        <v>43527</v>
      </c>
      <c r="H45" s="187">
        <f t="shared" si="29"/>
        <v>43527</v>
      </c>
      <c r="I45" s="583" t="s">
        <v>0</v>
      </c>
      <c r="J45" s="570" t="s">
        <v>0</v>
      </c>
      <c r="K45" s="583" t="s">
        <v>0</v>
      </c>
      <c r="L45" s="570" t="s">
        <v>0</v>
      </c>
      <c r="M45" s="583" t="s">
        <v>0</v>
      </c>
      <c r="N45" s="571" t="s">
        <v>0</v>
      </c>
      <c r="O45" s="584" t="s">
        <v>1</v>
      </c>
      <c r="P45" s="586" t="s">
        <v>0</v>
      </c>
      <c r="Q45" s="569" t="s">
        <v>0</v>
      </c>
      <c r="R45" s="570" t="s">
        <v>0</v>
      </c>
      <c r="S45" s="569" t="s">
        <v>0</v>
      </c>
      <c r="T45" s="570" t="s">
        <v>0</v>
      </c>
      <c r="U45" s="569" t="s">
        <v>0</v>
      </c>
      <c r="V45" s="571" t="s">
        <v>0</v>
      </c>
      <c r="W45" s="345">
        <f>G45+Y45</f>
        <v>43540</v>
      </c>
      <c r="X45" s="187">
        <f t="shared" si="31"/>
        <v>43540</v>
      </c>
      <c r="Y45" s="342">
        <v>13</v>
      </c>
      <c r="Z45" s="569">
        <f>G45+AB45</f>
        <v>43541</v>
      </c>
      <c r="AA45" s="570">
        <f t="shared" si="33"/>
        <v>43541</v>
      </c>
      <c r="AB45" s="446">
        <v>14</v>
      </c>
      <c r="AC45" s="344">
        <f>G45+AE45</f>
        <v>43543</v>
      </c>
      <c r="AD45" s="343">
        <f>AC45</f>
        <v>43543</v>
      </c>
      <c r="AE45" s="342">
        <v>16</v>
      </c>
      <c r="AF45" s="188" t="s">
        <v>0</v>
      </c>
      <c r="AG45" s="187" t="str">
        <f t="shared" si="34"/>
        <v>-</v>
      </c>
      <c r="AH45" s="342" t="s">
        <v>0</v>
      </c>
      <c r="AI45" s="188">
        <f>G45+AK45</f>
        <v>43544</v>
      </c>
      <c r="AJ45" s="187">
        <f t="shared" si="32"/>
        <v>43544</v>
      </c>
      <c r="AK45" s="342">
        <v>17</v>
      </c>
      <c r="AL45" s="189" t="s">
        <v>2</v>
      </c>
      <c r="AM45" s="190" t="s">
        <v>4</v>
      </c>
      <c r="AN45" s="597"/>
      <c r="AO45" s="445"/>
      <c r="AP45" s="613" t="s">
        <v>3</v>
      </c>
    </row>
    <row r="46" spans="1:42" s="119" customFormat="1" ht="17.149999999999999" customHeight="1" thickBot="1" x14ac:dyDescent="0.4">
      <c r="A46" s="233" t="s">
        <v>190</v>
      </c>
      <c r="B46" s="234" t="s">
        <v>272</v>
      </c>
      <c r="C46" s="604">
        <f t="shared" si="12"/>
        <v>43524</v>
      </c>
      <c r="D46" s="199">
        <f t="shared" si="28"/>
        <v>43524</v>
      </c>
      <c r="E46" s="198">
        <f t="shared" si="13"/>
        <v>43525</v>
      </c>
      <c r="F46" s="199">
        <f t="shared" si="14"/>
        <v>43525</v>
      </c>
      <c r="G46" s="310">
        <f t="shared" si="15"/>
        <v>43527</v>
      </c>
      <c r="H46" s="218">
        <f t="shared" si="29"/>
        <v>43527</v>
      </c>
      <c r="I46" s="237">
        <f>G46+8</f>
        <v>43535</v>
      </c>
      <c r="J46" s="236">
        <f>I46</f>
        <v>43535</v>
      </c>
      <c r="K46" s="237" t="s">
        <v>0</v>
      </c>
      <c r="L46" s="236" t="s">
        <v>0</v>
      </c>
      <c r="M46" s="237" t="s">
        <v>0</v>
      </c>
      <c r="N46" s="238" t="s">
        <v>0</v>
      </c>
      <c r="O46" s="239" t="s">
        <v>192</v>
      </c>
      <c r="P46" s="240" t="s">
        <v>441</v>
      </c>
      <c r="Q46" s="235">
        <f>I46+5</f>
        <v>43540</v>
      </c>
      <c r="R46" s="236">
        <f>Q46</f>
        <v>43540</v>
      </c>
      <c r="S46" s="235" t="s">
        <v>0</v>
      </c>
      <c r="T46" s="236" t="s">
        <v>0</v>
      </c>
      <c r="U46" s="235" t="s">
        <v>0</v>
      </c>
      <c r="V46" s="238" t="s">
        <v>0</v>
      </c>
      <c r="W46" s="241" t="s">
        <v>0</v>
      </c>
      <c r="X46" s="236" t="s">
        <v>0</v>
      </c>
      <c r="Y46" s="313" t="s">
        <v>0</v>
      </c>
      <c r="Z46" s="235" t="s">
        <v>0</v>
      </c>
      <c r="AA46" s="236" t="s">
        <v>0</v>
      </c>
      <c r="AB46" s="242" t="s">
        <v>0</v>
      </c>
      <c r="AC46" s="243" t="s">
        <v>0</v>
      </c>
      <c r="AD46" s="244" t="s">
        <v>0</v>
      </c>
      <c r="AE46" s="242" t="s">
        <v>0</v>
      </c>
      <c r="AF46" s="235">
        <f>G46+AH46</f>
        <v>43544</v>
      </c>
      <c r="AG46" s="236">
        <f t="shared" si="34"/>
        <v>43544</v>
      </c>
      <c r="AH46" s="242">
        <v>17</v>
      </c>
      <c r="AI46" s="235" t="s">
        <v>0</v>
      </c>
      <c r="AJ46" s="236" t="s">
        <v>0</v>
      </c>
      <c r="AK46" s="242" t="s">
        <v>0</v>
      </c>
      <c r="AL46" s="248" t="s">
        <v>2</v>
      </c>
      <c r="AM46" s="542" t="s">
        <v>4</v>
      </c>
      <c r="AN46" s="612" t="s">
        <v>221</v>
      </c>
      <c r="AO46" s="248"/>
      <c r="AP46" s="250" t="s">
        <v>222</v>
      </c>
    </row>
    <row r="47" spans="1:42" s="119" customFormat="1" ht="17.149999999999999" customHeight="1" x14ac:dyDescent="0.35">
      <c r="A47" s="120" t="s">
        <v>254</v>
      </c>
      <c r="B47" s="121" t="s">
        <v>347</v>
      </c>
      <c r="C47" s="551">
        <f t="shared" si="12"/>
        <v>43528</v>
      </c>
      <c r="D47" s="553">
        <f t="shared" si="28"/>
        <v>43528</v>
      </c>
      <c r="E47" s="554">
        <f t="shared" si="13"/>
        <v>43529</v>
      </c>
      <c r="F47" s="553">
        <f t="shared" si="14"/>
        <v>43529</v>
      </c>
      <c r="G47" s="125">
        <f t="shared" si="15"/>
        <v>43531</v>
      </c>
      <c r="H47" s="558">
        <f t="shared" si="29"/>
        <v>43531</v>
      </c>
      <c r="I47" s="561" t="s">
        <v>0</v>
      </c>
      <c r="J47" s="126" t="s">
        <v>0</v>
      </c>
      <c r="K47" s="127" t="s">
        <v>0</v>
      </c>
      <c r="L47" s="126" t="s">
        <v>0</v>
      </c>
      <c r="M47" s="127">
        <f>G47+2</f>
        <v>43533</v>
      </c>
      <c r="N47" s="128">
        <f t="shared" ref="N47:N52" si="35">M47</f>
        <v>43533</v>
      </c>
      <c r="O47" s="129" t="s">
        <v>200</v>
      </c>
      <c r="P47" s="130" t="s">
        <v>359</v>
      </c>
      <c r="Q47" s="125" t="s">
        <v>0</v>
      </c>
      <c r="R47" s="126" t="s">
        <v>0</v>
      </c>
      <c r="S47" s="125" t="s">
        <v>0</v>
      </c>
      <c r="T47" s="126" t="s">
        <v>0</v>
      </c>
      <c r="U47" s="125">
        <f>U39+7</f>
        <v>43540</v>
      </c>
      <c r="V47" s="128">
        <f t="shared" ref="V47:V52" si="36">U47</f>
        <v>43540</v>
      </c>
      <c r="W47" s="573">
        <f>G47+Y47</f>
        <v>43549</v>
      </c>
      <c r="X47" s="558">
        <f t="shared" ref="X47:X53" si="37">W47</f>
        <v>43549</v>
      </c>
      <c r="Y47" s="575">
        <v>18</v>
      </c>
      <c r="Z47" s="555" t="s">
        <v>0</v>
      </c>
      <c r="AA47" s="558" t="s">
        <v>0</v>
      </c>
      <c r="AB47" s="575" t="s">
        <v>0</v>
      </c>
      <c r="AC47" s="576">
        <f>G47+AE47</f>
        <v>43550</v>
      </c>
      <c r="AD47" s="577">
        <f>AC47</f>
        <v>43550</v>
      </c>
      <c r="AE47" s="575">
        <v>19</v>
      </c>
      <c r="AF47" s="555" t="s">
        <v>0</v>
      </c>
      <c r="AG47" s="558" t="s">
        <v>0</v>
      </c>
      <c r="AH47" s="575" t="s">
        <v>0</v>
      </c>
      <c r="AI47" s="555">
        <f>G47+AK47</f>
        <v>43552</v>
      </c>
      <c r="AJ47" s="558">
        <f t="shared" ref="AJ47:AJ53" si="38">AI47</f>
        <v>43552</v>
      </c>
      <c r="AK47" s="602">
        <v>21</v>
      </c>
      <c r="AL47" s="578" t="s">
        <v>123</v>
      </c>
      <c r="AM47" s="579" t="s">
        <v>4</v>
      </c>
      <c r="AN47" s="117" t="s">
        <v>60</v>
      </c>
      <c r="AO47" s="141"/>
      <c r="AP47" s="118" t="s">
        <v>225</v>
      </c>
    </row>
    <row r="48" spans="1:42" s="119" customFormat="1" ht="17.149999999999999" customHeight="1" x14ac:dyDescent="0.35">
      <c r="A48" s="120" t="s">
        <v>254</v>
      </c>
      <c r="B48" s="121" t="s">
        <v>347</v>
      </c>
      <c r="C48" s="122">
        <f t="shared" si="12"/>
        <v>43528</v>
      </c>
      <c r="D48" s="123">
        <f t="shared" si="28"/>
        <v>43528</v>
      </c>
      <c r="E48" s="124">
        <f t="shared" si="13"/>
        <v>43529</v>
      </c>
      <c r="F48" s="123">
        <f t="shared" si="14"/>
        <v>43529</v>
      </c>
      <c r="G48" s="125">
        <f t="shared" si="15"/>
        <v>43531</v>
      </c>
      <c r="H48" s="126">
        <f t="shared" si="29"/>
        <v>43531</v>
      </c>
      <c r="I48" s="127" t="s">
        <v>0</v>
      </c>
      <c r="J48" s="126" t="s">
        <v>0</v>
      </c>
      <c r="K48" s="127" t="s">
        <v>0</v>
      </c>
      <c r="L48" s="126" t="s">
        <v>0</v>
      </c>
      <c r="M48" s="127">
        <f>G48+2</f>
        <v>43533</v>
      </c>
      <c r="N48" s="128">
        <f t="shared" si="35"/>
        <v>43533</v>
      </c>
      <c r="O48" s="129" t="s">
        <v>257</v>
      </c>
      <c r="P48" s="130" t="s">
        <v>361</v>
      </c>
      <c r="Q48" s="125" t="s">
        <v>0</v>
      </c>
      <c r="R48" s="126" t="s">
        <v>0</v>
      </c>
      <c r="S48" s="125" t="s">
        <v>0</v>
      </c>
      <c r="T48" s="126" t="s">
        <v>0</v>
      </c>
      <c r="U48" s="125">
        <f>M48+5</f>
        <v>43538</v>
      </c>
      <c r="V48" s="128">
        <f t="shared" si="36"/>
        <v>43538</v>
      </c>
      <c r="W48" s="131" t="s">
        <v>0</v>
      </c>
      <c r="X48" s="126" t="str">
        <f t="shared" si="37"/>
        <v>-</v>
      </c>
      <c r="Y48" s="132" t="s">
        <v>0</v>
      </c>
      <c r="Z48" s="125">
        <f>G48+AB48</f>
        <v>43551</v>
      </c>
      <c r="AA48" s="126">
        <f t="shared" ref="AA48:AA53" si="39">Z48</f>
        <v>43551</v>
      </c>
      <c r="AB48" s="132">
        <v>20</v>
      </c>
      <c r="AC48" s="133"/>
      <c r="AD48" s="134"/>
      <c r="AE48" s="132"/>
      <c r="AF48" s="125">
        <f>G48+AH48</f>
        <v>43549</v>
      </c>
      <c r="AG48" s="126">
        <f t="shared" ref="AG48:AG54" si="40">AF48</f>
        <v>43549</v>
      </c>
      <c r="AH48" s="132">
        <v>18</v>
      </c>
      <c r="AI48" s="125" t="s">
        <v>0</v>
      </c>
      <c r="AJ48" s="126" t="str">
        <f t="shared" si="38"/>
        <v>-</v>
      </c>
      <c r="AK48" s="606" t="s">
        <v>0</v>
      </c>
      <c r="AL48" s="138" t="s">
        <v>123</v>
      </c>
      <c r="AM48" s="544" t="s">
        <v>4</v>
      </c>
      <c r="AN48" s="141" t="s">
        <v>60</v>
      </c>
      <c r="AO48" s="141"/>
      <c r="AP48" s="142" t="s">
        <v>226</v>
      </c>
    </row>
    <row r="49" spans="1:42" s="119" customFormat="1" ht="17.149999999999999" customHeight="1" x14ac:dyDescent="0.35">
      <c r="A49" s="143" t="s">
        <v>254</v>
      </c>
      <c r="B49" s="144" t="s">
        <v>281</v>
      </c>
      <c r="C49" s="122">
        <f t="shared" si="12"/>
        <v>43528</v>
      </c>
      <c r="D49" s="145">
        <f t="shared" si="28"/>
        <v>43528</v>
      </c>
      <c r="E49" s="146">
        <f t="shared" si="13"/>
        <v>43529</v>
      </c>
      <c r="F49" s="145">
        <f t="shared" si="14"/>
        <v>43529</v>
      </c>
      <c r="G49" s="147">
        <f t="shared" si="15"/>
        <v>43531</v>
      </c>
      <c r="H49" s="148">
        <f t="shared" si="29"/>
        <v>43531</v>
      </c>
      <c r="I49" s="149"/>
      <c r="J49" s="148"/>
      <c r="K49" s="149"/>
      <c r="L49" s="148"/>
      <c r="M49" s="127">
        <f>G49+2</f>
        <v>43533</v>
      </c>
      <c r="N49" s="128">
        <f t="shared" si="35"/>
        <v>43533</v>
      </c>
      <c r="O49" s="129" t="s">
        <v>369</v>
      </c>
      <c r="P49" s="130" t="s">
        <v>370</v>
      </c>
      <c r="Q49" s="147"/>
      <c r="R49" s="148"/>
      <c r="S49" s="147"/>
      <c r="T49" s="148"/>
      <c r="U49" s="147">
        <f>M49+2</f>
        <v>43535</v>
      </c>
      <c r="V49" s="150">
        <f t="shared" si="36"/>
        <v>43535</v>
      </c>
      <c r="W49" s="153">
        <f>G49+Y49</f>
        <v>43542</v>
      </c>
      <c r="X49" s="148">
        <f t="shared" si="37"/>
        <v>43542</v>
      </c>
      <c r="Y49" s="154">
        <v>11</v>
      </c>
      <c r="Z49" s="147">
        <f>G49+AB49</f>
        <v>43543</v>
      </c>
      <c r="AA49" s="148">
        <f t="shared" si="39"/>
        <v>43543</v>
      </c>
      <c r="AB49" s="154">
        <v>12</v>
      </c>
      <c r="AC49" s="155">
        <f>G49+AE49</f>
        <v>43544</v>
      </c>
      <c r="AD49" s="156">
        <f>AC49</f>
        <v>43544</v>
      </c>
      <c r="AE49" s="154">
        <v>13</v>
      </c>
      <c r="AF49" s="147" t="s">
        <v>0</v>
      </c>
      <c r="AG49" s="148" t="str">
        <f t="shared" si="40"/>
        <v>-</v>
      </c>
      <c r="AH49" s="154" t="s">
        <v>0</v>
      </c>
      <c r="AI49" s="147">
        <f>G49+AK49</f>
        <v>43545</v>
      </c>
      <c r="AJ49" s="148">
        <f t="shared" si="38"/>
        <v>43545</v>
      </c>
      <c r="AK49" s="154">
        <v>14</v>
      </c>
      <c r="AL49" s="160" t="s">
        <v>214</v>
      </c>
      <c r="AM49" s="539" t="s">
        <v>4</v>
      </c>
      <c r="AN49" s="163" t="s">
        <v>60</v>
      </c>
      <c r="AO49" s="163"/>
      <c r="AP49" s="164" t="s">
        <v>232</v>
      </c>
    </row>
    <row r="50" spans="1:42" s="119" customFormat="1" ht="17.149999999999999" customHeight="1" x14ac:dyDescent="0.35">
      <c r="A50" s="143" t="s">
        <v>275</v>
      </c>
      <c r="B50" s="144" t="s">
        <v>380</v>
      </c>
      <c r="C50" s="122">
        <f t="shared" si="12"/>
        <v>43529</v>
      </c>
      <c r="D50" s="145">
        <f t="shared" si="28"/>
        <v>43529</v>
      </c>
      <c r="E50" s="146">
        <f t="shared" si="13"/>
        <v>43530</v>
      </c>
      <c r="F50" s="145">
        <f t="shared" si="14"/>
        <v>43530</v>
      </c>
      <c r="G50" s="147">
        <f t="shared" si="15"/>
        <v>43532</v>
      </c>
      <c r="H50" s="148">
        <f t="shared" si="29"/>
        <v>43532</v>
      </c>
      <c r="I50" s="127" t="s">
        <v>0</v>
      </c>
      <c r="J50" s="126" t="str">
        <f>I50</f>
        <v>-</v>
      </c>
      <c r="K50" s="127">
        <f>G50+7</f>
        <v>43539</v>
      </c>
      <c r="L50" s="126">
        <f>K50</f>
        <v>43539</v>
      </c>
      <c r="M50" s="127" t="s">
        <v>0</v>
      </c>
      <c r="N50" s="128" t="str">
        <f t="shared" si="35"/>
        <v>-</v>
      </c>
      <c r="O50" s="129" t="s">
        <v>400</v>
      </c>
      <c r="P50" s="130" t="s">
        <v>402</v>
      </c>
      <c r="Q50" s="125" t="s">
        <v>0</v>
      </c>
      <c r="R50" s="126" t="str">
        <f>Q50</f>
        <v>-</v>
      </c>
      <c r="S50" s="125">
        <f>S42+7</f>
        <v>43539</v>
      </c>
      <c r="T50" s="126">
        <f>S50</f>
        <v>43539</v>
      </c>
      <c r="U50" s="125" t="s">
        <v>0</v>
      </c>
      <c r="V50" s="128" t="str">
        <f t="shared" si="36"/>
        <v>-</v>
      </c>
      <c r="W50" s="131">
        <f>G50+Y50</f>
        <v>43542</v>
      </c>
      <c r="X50" s="126">
        <f t="shared" si="37"/>
        <v>43542</v>
      </c>
      <c r="Y50" s="132">
        <v>10</v>
      </c>
      <c r="Z50" s="147">
        <f>G50+AB50</f>
        <v>43543</v>
      </c>
      <c r="AA50" s="148">
        <f t="shared" si="39"/>
        <v>43543</v>
      </c>
      <c r="AB50" s="154">
        <v>11</v>
      </c>
      <c r="AC50" s="133">
        <f>G50+AE50</f>
        <v>43545</v>
      </c>
      <c r="AD50" s="134">
        <f>AC50</f>
        <v>43545</v>
      </c>
      <c r="AE50" s="132">
        <v>13</v>
      </c>
      <c r="AF50" s="125" t="s">
        <v>0</v>
      </c>
      <c r="AG50" s="126" t="str">
        <f t="shared" si="40"/>
        <v>-</v>
      </c>
      <c r="AH50" s="132" t="s">
        <v>0</v>
      </c>
      <c r="AI50" s="125" t="s">
        <v>0</v>
      </c>
      <c r="AJ50" s="126" t="str">
        <f t="shared" si="38"/>
        <v>-</v>
      </c>
      <c r="AK50" s="132" t="s">
        <v>0</v>
      </c>
      <c r="AL50" s="138" t="s">
        <v>66</v>
      </c>
      <c r="AM50" s="544" t="s">
        <v>4</v>
      </c>
      <c r="AN50" s="141" t="s">
        <v>5</v>
      </c>
      <c r="AO50" s="160"/>
      <c r="AP50" s="142" t="s">
        <v>223</v>
      </c>
    </row>
    <row r="51" spans="1:42" s="119" customFormat="1" ht="17.149999999999999" customHeight="1" x14ac:dyDescent="0.35">
      <c r="A51" s="143" t="s">
        <v>275</v>
      </c>
      <c r="B51" s="144" t="s">
        <v>380</v>
      </c>
      <c r="C51" s="122">
        <f t="shared" si="12"/>
        <v>43529</v>
      </c>
      <c r="D51" s="145">
        <f t="shared" si="28"/>
        <v>43529</v>
      </c>
      <c r="E51" s="146">
        <f t="shared" si="13"/>
        <v>43530</v>
      </c>
      <c r="F51" s="145">
        <f t="shared" si="14"/>
        <v>43530</v>
      </c>
      <c r="G51" s="147">
        <f t="shared" si="15"/>
        <v>43532</v>
      </c>
      <c r="H51" s="148">
        <f t="shared" si="29"/>
        <v>43532</v>
      </c>
      <c r="I51" s="127" t="s">
        <v>0</v>
      </c>
      <c r="J51" s="126" t="str">
        <f>I51</f>
        <v>-</v>
      </c>
      <c r="K51" s="127">
        <f>G51+7</f>
        <v>43539</v>
      </c>
      <c r="L51" s="126">
        <f>K51</f>
        <v>43539</v>
      </c>
      <c r="M51" s="127" t="s">
        <v>0</v>
      </c>
      <c r="N51" s="128" t="str">
        <f t="shared" si="35"/>
        <v>-</v>
      </c>
      <c r="O51" s="129" t="s">
        <v>388</v>
      </c>
      <c r="P51" s="130" t="s">
        <v>395</v>
      </c>
      <c r="Q51" s="125" t="s">
        <v>0</v>
      </c>
      <c r="R51" s="126" t="str">
        <f>Q51</f>
        <v>-</v>
      </c>
      <c r="S51" s="125">
        <f>S43+7</f>
        <v>43546</v>
      </c>
      <c r="T51" s="126">
        <f>S51</f>
        <v>43546</v>
      </c>
      <c r="U51" s="125" t="s">
        <v>0</v>
      </c>
      <c r="V51" s="128" t="str">
        <f t="shared" si="36"/>
        <v>-</v>
      </c>
      <c r="W51" s="131" t="s">
        <v>0</v>
      </c>
      <c r="X51" s="126" t="str">
        <f t="shared" si="37"/>
        <v>-</v>
      </c>
      <c r="Y51" s="132" t="s">
        <v>0</v>
      </c>
      <c r="Z51" s="147" t="s">
        <v>0</v>
      </c>
      <c r="AA51" s="148" t="str">
        <f t="shared" si="39"/>
        <v>-</v>
      </c>
      <c r="AB51" s="154" t="s">
        <v>0</v>
      </c>
      <c r="AC51" s="133" t="s">
        <v>0</v>
      </c>
      <c r="AD51" s="134" t="str">
        <f>AC51</f>
        <v>-</v>
      </c>
      <c r="AE51" s="132" t="s">
        <v>0</v>
      </c>
      <c r="AF51" s="125">
        <f>G51+AH51</f>
        <v>43549</v>
      </c>
      <c r="AG51" s="126">
        <f t="shared" si="40"/>
        <v>43549</v>
      </c>
      <c r="AH51" s="132">
        <v>17</v>
      </c>
      <c r="AI51" s="125">
        <f>G51+AK51</f>
        <v>43549</v>
      </c>
      <c r="AJ51" s="126">
        <f t="shared" si="38"/>
        <v>43549</v>
      </c>
      <c r="AK51" s="132">
        <v>17</v>
      </c>
      <c r="AL51" s="138" t="s">
        <v>66</v>
      </c>
      <c r="AM51" s="544" t="s">
        <v>4</v>
      </c>
      <c r="AN51" s="141" t="s">
        <v>5</v>
      </c>
      <c r="AO51" s="160"/>
      <c r="AP51" s="142" t="s">
        <v>223</v>
      </c>
    </row>
    <row r="52" spans="1:42" s="119" customFormat="1" ht="17.149999999999999" customHeight="1" x14ac:dyDescent="0.35">
      <c r="A52" s="143" t="s">
        <v>227</v>
      </c>
      <c r="B52" s="144" t="s">
        <v>261</v>
      </c>
      <c r="C52" s="122">
        <f t="shared" si="12"/>
        <v>43530</v>
      </c>
      <c r="D52" s="145">
        <f t="shared" si="28"/>
        <v>43530</v>
      </c>
      <c r="E52" s="146">
        <f t="shared" si="13"/>
        <v>43531</v>
      </c>
      <c r="F52" s="145">
        <f t="shared" si="14"/>
        <v>43531</v>
      </c>
      <c r="G52" s="147">
        <f t="shared" si="15"/>
        <v>43533</v>
      </c>
      <c r="H52" s="148">
        <f t="shared" si="29"/>
        <v>43533</v>
      </c>
      <c r="I52" s="149"/>
      <c r="J52" s="148"/>
      <c r="K52" s="149"/>
      <c r="L52" s="148"/>
      <c r="M52" s="127">
        <f>G52+2</f>
        <v>43535</v>
      </c>
      <c r="N52" s="128">
        <f t="shared" si="35"/>
        <v>43535</v>
      </c>
      <c r="O52" s="129" t="s">
        <v>199</v>
      </c>
      <c r="P52" s="130" t="s">
        <v>407</v>
      </c>
      <c r="Q52" s="147"/>
      <c r="R52" s="148"/>
      <c r="S52" s="147"/>
      <c r="T52" s="148"/>
      <c r="U52" s="147">
        <f>M52+3</f>
        <v>43538</v>
      </c>
      <c r="V52" s="150">
        <f t="shared" si="36"/>
        <v>43538</v>
      </c>
      <c r="W52" s="153">
        <f>G52+Y52</f>
        <v>43547</v>
      </c>
      <c r="X52" s="148">
        <f t="shared" si="37"/>
        <v>43547</v>
      </c>
      <c r="Y52" s="154">
        <v>14</v>
      </c>
      <c r="Z52" s="147">
        <f>G52+AB52</f>
        <v>43548</v>
      </c>
      <c r="AA52" s="148">
        <f>Z52</f>
        <v>43548</v>
      </c>
      <c r="AB52" s="154">
        <v>15</v>
      </c>
      <c r="AC52" s="155">
        <f>G52+AE52</f>
        <v>43550</v>
      </c>
      <c r="AD52" s="156">
        <f>AC52</f>
        <v>43550</v>
      </c>
      <c r="AE52" s="154">
        <v>17</v>
      </c>
      <c r="AF52" s="147" t="s">
        <v>0</v>
      </c>
      <c r="AG52" s="148" t="str">
        <f t="shared" si="40"/>
        <v>-</v>
      </c>
      <c r="AH52" s="154" t="s">
        <v>0</v>
      </c>
      <c r="AI52" s="147">
        <f>G52+AK52</f>
        <v>43551</v>
      </c>
      <c r="AJ52" s="148">
        <f t="shared" si="38"/>
        <v>43551</v>
      </c>
      <c r="AK52" s="154">
        <v>18</v>
      </c>
      <c r="AL52" s="160" t="s">
        <v>214</v>
      </c>
      <c r="AM52" s="539" t="s">
        <v>4</v>
      </c>
      <c r="AN52" s="163" t="s">
        <v>60</v>
      </c>
      <c r="AO52" s="163"/>
      <c r="AP52" s="164" t="s">
        <v>217</v>
      </c>
    </row>
    <row r="53" spans="1:42" s="603" customFormat="1" ht="17.149999999999999" customHeight="1" x14ac:dyDescent="0.35">
      <c r="A53" s="400" t="s">
        <v>417</v>
      </c>
      <c r="B53" s="550" t="s">
        <v>419</v>
      </c>
      <c r="C53" s="581">
        <f t="shared" si="12"/>
        <v>43531</v>
      </c>
      <c r="D53" s="396">
        <f t="shared" si="28"/>
        <v>43531</v>
      </c>
      <c r="E53" s="393">
        <f t="shared" si="13"/>
        <v>43532</v>
      </c>
      <c r="F53" s="396">
        <f t="shared" si="14"/>
        <v>43532</v>
      </c>
      <c r="G53" s="556">
        <f t="shared" si="15"/>
        <v>43534</v>
      </c>
      <c r="H53" s="559">
        <f t="shared" si="29"/>
        <v>43534</v>
      </c>
      <c r="I53" s="254" t="s">
        <v>0</v>
      </c>
      <c r="J53" s="255" t="s">
        <v>0</v>
      </c>
      <c r="K53" s="254" t="s">
        <v>0</v>
      </c>
      <c r="L53" s="255" t="s">
        <v>0</v>
      </c>
      <c r="M53" s="254" t="s">
        <v>0</v>
      </c>
      <c r="N53" s="256" t="s">
        <v>0</v>
      </c>
      <c r="O53" s="566" t="s">
        <v>1</v>
      </c>
      <c r="P53" s="607" t="s">
        <v>0</v>
      </c>
      <c r="Q53" s="253" t="s">
        <v>0</v>
      </c>
      <c r="R53" s="255" t="s">
        <v>0</v>
      </c>
      <c r="S53" s="253" t="s">
        <v>0</v>
      </c>
      <c r="T53" s="255" t="s">
        <v>0</v>
      </c>
      <c r="U53" s="253" t="s">
        <v>0</v>
      </c>
      <c r="V53" s="256" t="s">
        <v>0</v>
      </c>
      <c r="W53" s="334">
        <f>G53+Y53</f>
        <v>43547</v>
      </c>
      <c r="X53" s="255">
        <f t="shared" si="37"/>
        <v>43547</v>
      </c>
      <c r="Y53" s="333">
        <v>13</v>
      </c>
      <c r="Z53" s="556">
        <f>G53+AB53</f>
        <v>43548</v>
      </c>
      <c r="AA53" s="559">
        <f t="shared" si="39"/>
        <v>43548</v>
      </c>
      <c r="AB53" s="391">
        <v>14</v>
      </c>
      <c r="AC53" s="588">
        <f>G53+AE53</f>
        <v>43550</v>
      </c>
      <c r="AD53" s="591">
        <f>AC53</f>
        <v>43550</v>
      </c>
      <c r="AE53" s="333">
        <v>16</v>
      </c>
      <c r="AF53" s="253" t="s">
        <v>0</v>
      </c>
      <c r="AG53" s="255" t="str">
        <f t="shared" si="40"/>
        <v>-</v>
      </c>
      <c r="AH53" s="333" t="s">
        <v>0</v>
      </c>
      <c r="AI53" s="253">
        <f>G53+AK53</f>
        <v>43551</v>
      </c>
      <c r="AJ53" s="255">
        <f t="shared" si="38"/>
        <v>43551</v>
      </c>
      <c r="AK53" s="333">
        <v>17</v>
      </c>
      <c r="AL53" s="332" t="s">
        <v>2</v>
      </c>
      <c r="AM53" s="139" t="s">
        <v>4</v>
      </c>
      <c r="AN53" s="595"/>
      <c r="AO53" s="390"/>
      <c r="AP53" s="69" t="s">
        <v>3</v>
      </c>
    </row>
    <row r="54" spans="1:42" s="119" customFormat="1" ht="17.149999999999999" customHeight="1" thickBot="1" x14ac:dyDescent="0.4">
      <c r="A54" s="165" t="s">
        <v>191</v>
      </c>
      <c r="B54" s="166" t="s">
        <v>418</v>
      </c>
      <c r="C54" s="306">
        <f t="shared" si="12"/>
        <v>43531</v>
      </c>
      <c r="D54" s="307">
        <f t="shared" si="28"/>
        <v>43531</v>
      </c>
      <c r="E54" s="308">
        <f t="shared" si="13"/>
        <v>43532</v>
      </c>
      <c r="F54" s="309">
        <f t="shared" si="14"/>
        <v>43532</v>
      </c>
      <c r="G54" s="266">
        <f t="shared" si="15"/>
        <v>43534</v>
      </c>
      <c r="H54" s="264">
        <f t="shared" si="29"/>
        <v>43534</v>
      </c>
      <c r="I54" s="169">
        <f>G54+8</f>
        <v>43542</v>
      </c>
      <c r="J54" s="168">
        <f>I54</f>
        <v>43542</v>
      </c>
      <c r="K54" s="169" t="s">
        <v>0</v>
      </c>
      <c r="L54" s="168" t="s">
        <v>0</v>
      </c>
      <c r="M54" s="169" t="s">
        <v>0</v>
      </c>
      <c r="N54" s="170" t="s">
        <v>0</v>
      </c>
      <c r="O54" s="171" t="s">
        <v>194</v>
      </c>
      <c r="P54" s="172" t="s">
        <v>442</v>
      </c>
      <c r="Q54" s="167">
        <f>I54+5</f>
        <v>43547</v>
      </c>
      <c r="R54" s="168">
        <f>Q54</f>
        <v>43547</v>
      </c>
      <c r="S54" s="167" t="s">
        <v>0</v>
      </c>
      <c r="T54" s="168" t="s">
        <v>0</v>
      </c>
      <c r="U54" s="167" t="s">
        <v>0</v>
      </c>
      <c r="V54" s="170" t="s">
        <v>0</v>
      </c>
      <c r="W54" s="173" t="s">
        <v>0</v>
      </c>
      <c r="X54" s="168" t="s">
        <v>0</v>
      </c>
      <c r="Y54" s="312" t="s">
        <v>0</v>
      </c>
      <c r="Z54" s="167" t="s">
        <v>0</v>
      </c>
      <c r="AA54" s="168" t="s">
        <v>0</v>
      </c>
      <c r="AB54" s="174" t="s">
        <v>0</v>
      </c>
      <c r="AC54" s="175" t="s">
        <v>0</v>
      </c>
      <c r="AD54" s="176" t="s">
        <v>0</v>
      </c>
      <c r="AE54" s="174" t="s">
        <v>0</v>
      </c>
      <c r="AF54" s="167">
        <f>G54+AH54</f>
        <v>43551</v>
      </c>
      <c r="AG54" s="168">
        <f t="shared" si="40"/>
        <v>43551</v>
      </c>
      <c r="AH54" s="174">
        <v>17</v>
      </c>
      <c r="AI54" s="167" t="s">
        <v>0</v>
      </c>
      <c r="AJ54" s="168" t="s">
        <v>0</v>
      </c>
      <c r="AK54" s="174" t="s">
        <v>0</v>
      </c>
      <c r="AL54" s="180" t="s">
        <v>2</v>
      </c>
      <c r="AM54" s="545" t="s">
        <v>4</v>
      </c>
      <c r="AN54" s="596" t="s">
        <v>221</v>
      </c>
      <c r="AO54" s="180"/>
      <c r="AP54" s="183" t="s">
        <v>222</v>
      </c>
    </row>
    <row r="55" spans="1:42" s="119" customFormat="1" ht="17.149999999999999" customHeight="1" x14ac:dyDescent="0.35">
      <c r="A55" s="194" t="s">
        <v>254</v>
      </c>
      <c r="B55" s="195" t="s">
        <v>348</v>
      </c>
      <c r="C55" s="604">
        <f t="shared" ref="C55:C86" si="41">G55-3</f>
        <v>43535</v>
      </c>
      <c r="D55" s="199">
        <f t="shared" si="28"/>
        <v>43535</v>
      </c>
      <c r="E55" s="198">
        <f t="shared" ref="E55:E86" si="42">G55-2</f>
        <v>43536</v>
      </c>
      <c r="F55" s="199">
        <f t="shared" si="14"/>
        <v>43536</v>
      </c>
      <c r="G55" s="200">
        <f t="shared" ref="G55:G72" si="43">G47+7</f>
        <v>43538</v>
      </c>
      <c r="H55" s="201">
        <f t="shared" si="29"/>
        <v>43538</v>
      </c>
      <c r="I55" s="562" t="s">
        <v>0</v>
      </c>
      <c r="J55" s="201" t="s">
        <v>0</v>
      </c>
      <c r="K55" s="202" t="s">
        <v>0</v>
      </c>
      <c r="L55" s="201" t="s">
        <v>0</v>
      </c>
      <c r="M55" s="202">
        <f>G55+2</f>
        <v>43540</v>
      </c>
      <c r="N55" s="203">
        <f t="shared" ref="N55:N60" si="44">M55</f>
        <v>43540</v>
      </c>
      <c r="O55" s="204" t="s">
        <v>202</v>
      </c>
      <c r="P55" s="205" t="s">
        <v>360</v>
      </c>
      <c r="Q55" s="200" t="s">
        <v>0</v>
      </c>
      <c r="R55" s="201" t="s">
        <v>0</v>
      </c>
      <c r="S55" s="200" t="s">
        <v>0</v>
      </c>
      <c r="T55" s="201" t="s">
        <v>0</v>
      </c>
      <c r="U55" s="200">
        <f>M55+7</f>
        <v>43547</v>
      </c>
      <c r="V55" s="203">
        <f t="shared" ref="V55:V60" si="45">U55</f>
        <v>43547</v>
      </c>
      <c r="W55" s="611">
        <f>G55+Y55</f>
        <v>43556</v>
      </c>
      <c r="X55" s="560">
        <f t="shared" ref="X55:X61" si="46">W55</f>
        <v>43556</v>
      </c>
      <c r="Y55" s="594">
        <v>18</v>
      </c>
      <c r="Z55" s="557" t="s">
        <v>0</v>
      </c>
      <c r="AA55" s="560" t="s">
        <v>0</v>
      </c>
      <c r="AB55" s="594" t="s">
        <v>0</v>
      </c>
      <c r="AC55" s="590">
        <f>G55+AE55</f>
        <v>43557</v>
      </c>
      <c r="AD55" s="593">
        <f>AC55</f>
        <v>43557</v>
      </c>
      <c r="AE55" s="594">
        <v>19</v>
      </c>
      <c r="AF55" s="557" t="s">
        <v>0</v>
      </c>
      <c r="AG55" s="560" t="s">
        <v>0</v>
      </c>
      <c r="AH55" s="594" t="s">
        <v>0</v>
      </c>
      <c r="AI55" s="557">
        <f>G55+AK55</f>
        <v>43559</v>
      </c>
      <c r="AJ55" s="560">
        <f t="shared" ref="AJ55:AJ61" si="47">AI55</f>
        <v>43559</v>
      </c>
      <c r="AK55" s="594">
        <v>21</v>
      </c>
      <c r="AL55" s="213" t="s">
        <v>123</v>
      </c>
      <c r="AM55" s="543" t="s">
        <v>4</v>
      </c>
      <c r="AN55" s="192" t="s">
        <v>60</v>
      </c>
      <c r="AO55" s="192"/>
      <c r="AP55" s="193" t="s">
        <v>225</v>
      </c>
    </row>
    <row r="56" spans="1:42" s="119" customFormat="1" ht="17.149999999999999" customHeight="1" x14ac:dyDescent="0.35">
      <c r="A56" s="194" t="s">
        <v>254</v>
      </c>
      <c r="B56" s="195" t="s">
        <v>348</v>
      </c>
      <c r="C56" s="604">
        <f t="shared" si="41"/>
        <v>43535</v>
      </c>
      <c r="D56" s="199">
        <f t="shared" si="28"/>
        <v>43535</v>
      </c>
      <c r="E56" s="198">
        <f t="shared" si="42"/>
        <v>43536</v>
      </c>
      <c r="F56" s="199">
        <f t="shared" si="14"/>
        <v>43536</v>
      </c>
      <c r="G56" s="200">
        <f t="shared" si="43"/>
        <v>43538</v>
      </c>
      <c r="H56" s="201">
        <f t="shared" si="29"/>
        <v>43538</v>
      </c>
      <c r="I56" s="202" t="s">
        <v>0</v>
      </c>
      <c r="J56" s="201" t="s">
        <v>0</v>
      </c>
      <c r="K56" s="202" t="s">
        <v>0</v>
      </c>
      <c r="L56" s="201" t="s">
        <v>0</v>
      </c>
      <c r="M56" s="202">
        <f>G56+2</f>
        <v>43540</v>
      </c>
      <c r="N56" s="203">
        <f t="shared" si="44"/>
        <v>43540</v>
      </c>
      <c r="O56" s="204" t="s">
        <v>259</v>
      </c>
      <c r="P56" s="205" t="s">
        <v>362</v>
      </c>
      <c r="Q56" s="200" t="s">
        <v>0</v>
      </c>
      <c r="R56" s="201" t="s">
        <v>0</v>
      </c>
      <c r="S56" s="200" t="s">
        <v>0</v>
      </c>
      <c r="T56" s="201" t="s">
        <v>0</v>
      </c>
      <c r="U56" s="200">
        <f>M56+5</f>
        <v>43545</v>
      </c>
      <c r="V56" s="203">
        <f t="shared" si="45"/>
        <v>43545</v>
      </c>
      <c r="W56" s="206" t="s">
        <v>0</v>
      </c>
      <c r="X56" s="201" t="str">
        <f t="shared" si="46"/>
        <v>-</v>
      </c>
      <c r="Y56" s="207" t="s">
        <v>0</v>
      </c>
      <c r="Z56" s="200">
        <f>G56+AB56</f>
        <v>43558</v>
      </c>
      <c r="AA56" s="201">
        <f t="shared" ref="AA56:AA61" si="48">Z56</f>
        <v>43558</v>
      </c>
      <c r="AB56" s="207">
        <v>20</v>
      </c>
      <c r="AC56" s="208"/>
      <c r="AD56" s="209"/>
      <c r="AE56" s="207"/>
      <c r="AF56" s="200">
        <f>G56+AH56</f>
        <v>43556</v>
      </c>
      <c r="AG56" s="201">
        <f t="shared" ref="AG56:AG62" si="49">AF56</f>
        <v>43556</v>
      </c>
      <c r="AH56" s="207">
        <v>18</v>
      </c>
      <c r="AI56" s="200" t="s">
        <v>0</v>
      </c>
      <c r="AJ56" s="201" t="str">
        <f t="shared" si="47"/>
        <v>-</v>
      </c>
      <c r="AK56" s="207" t="s">
        <v>0</v>
      </c>
      <c r="AL56" s="213" t="s">
        <v>123</v>
      </c>
      <c r="AM56" s="543" t="s">
        <v>4</v>
      </c>
      <c r="AN56" s="192" t="s">
        <v>60</v>
      </c>
      <c r="AO56" s="192"/>
      <c r="AP56" s="193" t="s">
        <v>226</v>
      </c>
    </row>
    <row r="57" spans="1:42" s="119" customFormat="1" ht="17.149999999999999" customHeight="1" x14ac:dyDescent="0.35">
      <c r="A57" s="215" t="s">
        <v>254</v>
      </c>
      <c r="B57" s="216" t="s">
        <v>282</v>
      </c>
      <c r="C57" s="604">
        <f t="shared" si="41"/>
        <v>43535</v>
      </c>
      <c r="D57" s="199">
        <f t="shared" si="28"/>
        <v>43535</v>
      </c>
      <c r="E57" s="198">
        <f t="shared" si="42"/>
        <v>43536</v>
      </c>
      <c r="F57" s="199">
        <f t="shared" si="14"/>
        <v>43536</v>
      </c>
      <c r="G57" s="200">
        <f t="shared" si="43"/>
        <v>43538</v>
      </c>
      <c r="H57" s="201">
        <f t="shared" si="29"/>
        <v>43538</v>
      </c>
      <c r="I57" s="202"/>
      <c r="J57" s="201"/>
      <c r="K57" s="202"/>
      <c r="L57" s="201"/>
      <c r="M57" s="202">
        <f>G57+2</f>
        <v>43540</v>
      </c>
      <c r="N57" s="203">
        <f t="shared" si="44"/>
        <v>43540</v>
      </c>
      <c r="O57" s="204" t="s">
        <v>371</v>
      </c>
      <c r="P57" s="205" t="s">
        <v>372</v>
      </c>
      <c r="Q57" s="217"/>
      <c r="R57" s="218"/>
      <c r="S57" s="217"/>
      <c r="T57" s="218"/>
      <c r="U57" s="217">
        <f>M57+2</f>
        <v>43542</v>
      </c>
      <c r="V57" s="219">
        <f t="shared" si="45"/>
        <v>43542</v>
      </c>
      <c r="W57" s="220">
        <f>G57+Y57</f>
        <v>43549</v>
      </c>
      <c r="X57" s="218">
        <f t="shared" si="46"/>
        <v>43549</v>
      </c>
      <c r="Y57" s="221">
        <v>11</v>
      </c>
      <c r="Z57" s="217">
        <f>G57+AB57</f>
        <v>43550</v>
      </c>
      <c r="AA57" s="218">
        <f t="shared" si="48"/>
        <v>43550</v>
      </c>
      <c r="AB57" s="221">
        <v>12</v>
      </c>
      <c r="AC57" s="222">
        <f>G57+AE57</f>
        <v>43551</v>
      </c>
      <c r="AD57" s="223">
        <f>AC57</f>
        <v>43551</v>
      </c>
      <c r="AE57" s="221">
        <v>13</v>
      </c>
      <c r="AF57" s="217" t="s">
        <v>0</v>
      </c>
      <c r="AG57" s="218" t="str">
        <f t="shared" si="49"/>
        <v>-</v>
      </c>
      <c r="AH57" s="221" t="s">
        <v>0</v>
      </c>
      <c r="AI57" s="217">
        <f>G57+AK57</f>
        <v>43552</v>
      </c>
      <c r="AJ57" s="218">
        <f t="shared" si="47"/>
        <v>43552</v>
      </c>
      <c r="AK57" s="221">
        <v>14</v>
      </c>
      <c r="AL57" s="224" t="s">
        <v>214</v>
      </c>
      <c r="AM57" s="541" t="s">
        <v>4</v>
      </c>
      <c r="AN57" s="227" t="s">
        <v>60</v>
      </c>
      <c r="AO57" s="227"/>
      <c r="AP57" s="228" t="s">
        <v>232</v>
      </c>
    </row>
    <row r="58" spans="1:42" s="119" customFormat="1" ht="17.149999999999999" customHeight="1" x14ac:dyDescent="0.35">
      <c r="A58" s="215" t="s">
        <v>274</v>
      </c>
      <c r="B58" s="216" t="s">
        <v>381</v>
      </c>
      <c r="C58" s="604">
        <f t="shared" si="41"/>
        <v>43536</v>
      </c>
      <c r="D58" s="199">
        <f t="shared" si="28"/>
        <v>43536</v>
      </c>
      <c r="E58" s="198">
        <f t="shared" si="42"/>
        <v>43537</v>
      </c>
      <c r="F58" s="199">
        <f t="shared" si="14"/>
        <v>43537</v>
      </c>
      <c r="G58" s="200">
        <f t="shared" si="43"/>
        <v>43539</v>
      </c>
      <c r="H58" s="201">
        <f t="shared" si="29"/>
        <v>43539</v>
      </c>
      <c r="I58" s="202" t="s">
        <v>0</v>
      </c>
      <c r="J58" s="201" t="str">
        <f>I58</f>
        <v>-</v>
      </c>
      <c r="K58" s="202">
        <f>G58+7</f>
        <v>43546</v>
      </c>
      <c r="L58" s="201">
        <f>K58</f>
        <v>43546</v>
      </c>
      <c r="M58" s="202" t="s">
        <v>0</v>
      </c>
      <c r="N58" s="203" t="str">
        <f t="shared" si="44"/>
        <v>-</v>
      </c>
      <c r="O58" s="204" t="s">
        <v>169</v>
      </c>
      <c r="P58" s="205" t="s">
        <v>403</v>
      </c>
      <c r="Q58" s="217" t="s">
        <v>0</v>
      </c>
      <c r="R58" s="218" t="str">
        <f>Q58</f>
        <v>-</v>
      </c>
      <c r="S58" s="217">
        <f>S50+7</f>
        <v>43546</v>
      </c>
      <c r="T58" s="218">
        <f>S58</f>
        <v>43546</v>
      </c>
      <c r="U58" s="217" t="s">
        <v>0</v>
      </c>
      <c r="V58" s="219" t="str">
        <f t="shared" si="45"/>
        <v>-</v>
      </c>
      <c r="W58" s="206">
        <f>G58+Y58</f>
        <v>43549</v>
      </c>
      <c r="X58" s="201">
        <f t="shared" si="46"/>
        <v>43549</v>
      </c>
      <c r="Y58" s="207">
        <v>10</v>
      </c>
      <c r="Z58" s="217">
        <f>G58+AB58</f>
        <v>43550</v>
      </c>
      <c r="AA58" s="218">
        <f t="shared" si="48"/>
        <v>43550</v>
      </c>
      <c r="AB58" s="221">
        <v>11</v>
      </c>
      <c r="AC58" s="208">
        <f>G58+AE58</f>
        <v>43552</v>
      </c>
      <c r="AD58" s="209">
        <f>AC58</f>
        <v>43552</v>
      </c>
      <c r="AE58" s="207">
        <v>13</v>
      </c>
      <c r="AF58" s="200" t="s">
        <v>0</v>
      </c>
      <c r="AG58" s="201" t="str">
        <f t="shared" si="49"/>
        <v>-</v>
      </c>
      <c r="AH58" s="207" t="s">
        <v>0</v>
      </c>
      <c r="AI58" s="200" t="s">
        <v>0</v>
      </c>
      <c r="AJ58" s="201" t="str">
        <f t="shared" si="47"/>
        <v>-</v>
      </c>
      <c r="AK58" s="207" t="s">
        <v>0</v>
      </c>
      <c r="AL58" s="213" t="s">
        <v>66</v>
      </c>
      <c r="AM58" s="543" t="s">
        <v>4</v>
      </c>
      <c r="AN58" s="192" t="s">
        <v>5</v>
      </c>
      <c r="AO58" s="224"/>
      <c r="AP58" s="193" t="s">
        <v>223</v>
      </c>
    </row>
    <row r="59" spans="1:42" s="119" customFormat="1" ht="17.149999999999999" customHeight="1" x14ac:dyDescent="0.35">
      <c r="A59" s="215" t="s">
        <v>274</v>
      </c>
      <c r="B59" s="216" t="s">
        <v>381</v>
      </c>
      <c r="C59" s="604">
        <f t="shared" si="41"/>
        <v>43536</v>
      </c>
      <c r="D59" s="199">
        <f t="shared" si="28"/>
        <v>43536</v>
      </c>
      <c r="E59" s="198">
        <f t="shared" si="42"/>
        <v>43537</v>
      </c>
      <c r="F59" s="199">
        <f t="shared" si="14"/>
        <v>43537</v>
      </c>
      <c r="G59" s="200">
        <f t="shared" si="43"/>
        <v>43539</v>
      </c>
      <c r="H59" s="201">
        <f t="shared" si="29"/>
        <v>43539</v>
      </c>
      <c r="I59" s="202" t="s">
        <v>0</v>
      </c>
      <c r="J59" s="201" t="str">
        <f>I59</f>
        <v>-</v>
      </c>
      <c r="K59" s="202">
        <f>G59+7</f>
        <v>43546</v>
      </c>
      <c r="L59" s="201">
        <f>K59</f>
        <v>43546</v>
      </c>
      <c r="M59" s="202" t="s">
        <v>0</v>
      </c>
      <c r="N59" s="203" t="str">
        <f t="shared" si="44"/>
        <v>-</v>
      </c>
      <c r="O59" s="204" t="s">
        <v>389</v>
      </c>
      <c r="P59" s="205" t="s">
        <v>396</v>
      </c>
      <c r="Q59" s="217" t="s">
        <v>0</v>
      </c>
      <c r="R59" s="218" t="str">
        <f>Q59</f>
        <v>-</v>
      </c>
      <c r="S59" s="217">
        <f>S51+7</f>
        <v>43553</v>
      </c>
      <c r="T59" s="218">
        <f>S59</f>
        <v>43553</v>
      </c>
      <c r="U59" s="217" t="s">
        <v>0</v>
      </c>
      <c r="V59" s="219" t="str">
        <f t="shared" si="45"/>
        <v>-</v>
      </c>
      <c r="W59" s="206" t="s">
        <v>0</v>
      </c>
      <c r="X59" s="201" t="str">
        <f t="shared" si="46"/>
        <v>-</v>
      </c>
      <c r="Y59" s="207" t="s">
        <v>0</v>
      </c>
      <c r="Z59" s="217" t="s">
        <v>0</v>
      </c>
      <c r="AA59" s="218" t="str">
        <f t="shared" si="48"/>
        <v>-</v>
      </c>
      <c r="AB59" s="221" t="s">
        <v>0</v>
      </c>
      <c r="AC59" s="208" t="s">
        <v>0</v>
      </c>
      <c r="AD59" s="209" t="str">
        <f>AC59</f>
        <v>-</v>
      </c>
      <c r="AE59" s="207" t="s">
        <v>0</v>
      </c>
      <c r="AF59" s="200">
        <f>G59+AH59</f>
        <v>43556</v>
      </c>
      <c r="AG59" s="201">
        <f t="shared" si="49"/>
        <v>43556</v>
      </c>
      <c r="AH59" s="207">
        <v>17</v>
      </c>
      <c r="AI59" s="200">
        <f>G59+AK59</f>
        <v>43556</v>
      </c>
      <c r="AJ59" s="201">
        <f t="shared" si="47"/>
        <v>43556</v>
      </c>
      <c r="AK59" s="207">
        <v>17</v>
      </c>
      <c r="AL59" s="213" t="s">
        <v>66</v>
      </c>
      <c r="AM59" s="543" t="s">
        <v>4</v>
      </c>
      <c r="AN59" s="192" t="s">
        <v>5</v>
      </c>
      <c r="AO59" s="224"/>
      <c r="AP59" s="193" t="s">
        <v>223</v>
      </c>
    </row>
    <row r="60" spans="1:42" s="119" customFormat="1" ht="17.149999999999999" customHeight="1" x14ac:dyDescent="0.35">
      <c r="A60" s="215" t="s">
        <v>227</v>
      </c>
      <c r="B60" s="216" t="s">
        <v>286</v>
      </c>
      <c r="C60" s="604">
        <f t="shared" si="41"/>
        <v>43537</v>
      </c>
      <c r="D60" s="199">
        <f t="shared" si="28"/>
        <v>43537</v>
      </c>
      <c r="E60" s="198">
        <f t="shared" si="42"/>
        <v>43538</v>
      </c>
      <c r="F60" s="199">
        <f t="shared" si="14"/>
        <v>43538</v>
      </c>
      <c r="G60" s="200">
        <f t="shared" si="43"/>
        <v>43540</v>
      </c>
      <c r="H60" s="201">
        <f t="shared" si="29"/>
        <v>43540</v>
      </c>
      <c r="I60" s="202"/>
      <c r="J60" s="201"/>
      <c r="K60" s="202"/>
      <c r="L60" s="201"/>
      <c r="M60" s="202">
        <f>G60+2</f>
        <v>43542</v>
      </c>
      <c r="N60" s="203">
        <f t="shared" si="44"/>
        <v>43542</v>
      </c>
      <c r="O60" s="204" t="s">
        <v>201</v>
      </c>
      <c r="P60" s="205" t="s">
        <v>408</v>
      </c>
      <c r="Q60" s="217"/>
      <c r="R60" s="218"/>
      <c r="S60" s="217"/>
      <c r="T60" s="218"/>
      <c r="U60" s="217">
        <f>M60+3</f>
        <v>43545</v>
      </c>
      <c r="V60" s="219">
        <f t="shared" si="45"/>
        <v>43545</v>
      </c>
      <c r="W60" s="220">
        <f>G60+Y60</f>
        <v>43554</v>
      </c>
      <c r="X60" s="218">
        <f t="shared" si="46"/>
        <v>43554</v>
      </c>
      <c r="Y60" s="221">
        <v>14</v>
      </c>
      <c r="Z60" s="217">
        <f>G60+AB60</f>
        <v>43555</v>
      </c>
      <c r="AA60" s="218">
        <f>Z60</f>
        <v>43555</v>
      </c>
      <c r="AB60" s="221">
        <v>15</v>
      </c>
      <c r="AC60" s="222">
        <f>G60+AE60</f>
        <v>43557</v>
      </c>
      <c r="AD60" s="223">
        <f>AC60</f>
        <v>43557</v>
      </c>
      <c r="AE60" s="221">
        <v>17</v>
      </c>
      <c r="AF60" s="217" t="s">
        <v>0</v>
      </c>
      <c r="AG60" s="218" t="str">
        <f t="shared" si="49"/>
        <v>-</v>
      </c>
      <c r="AH60" s="221" t="s">
        <v>0</v>
      </c>
      <c r="AI60" s="217">
        <f>G60+AK60</f>
        <v>43558</v>
      </c>
      <c r="AJ60" s="218">
        <f t="shared" si="47"/>
        <v>43558</v>
      </c>
      <c r="AK60" s="221">
        <v>18</v>
      </c>
      <c r="AL60" s="224" t="s">
        <v>214</v>
      </c>
      <c r="AM60" s="541" t="s">
        <v>4</v>
      </c>
      <c r="AN60" s="227" t="s">
        <v>60</v>
      </c>
      <c r="AO60" s="227"/>
      <c r="AP60" s="228" t="s">
        <v>217</v>
      </c>
    </row>
    <row r="61" spans="1:42" s="603" customFormat="1" ht="17.149999999999999" customHeight="1" x14ac:dyDescent="0.35">
      <c r="A61" s="455" t="s">
        <v>421</v>
      </c>
      <c r="B61" s="549" t="s">
        <v>423</v>
      </c>
      <c r="C61" s="184">
        <f t="shared" si="41"/>
        <v>43538</v>
      </c>
      <c r="D61" s="185">
        <f t="shared" si="28"/>
        <v>43538</v>
      </c>
      <c r="E61" s="186">
        <f t="shared" si="42"/>
        <v>43539</v>
      </c>
      <c r="F61" s="185">
        <f t="shared" si="14"/>
        <v>43539</v>
      </c>
      <c r="G61" s="188">
        <f t="shared" si="43"/>
        <v>43541</v>
      </c>
      <c r="H61" s="187">
        <f t="shared" si="29"/>
        <v>43541</v>
      </c>
      <c r="I61" s="583" t="s">
        <v>0</v>
      </c>
      <c r="J61" s="570" t="s">
        <v>0</v>
      </c>
      <c r="K61" s="583" t="s">
        <v>0</v>
      </c>
      <c r="L61" s="570" t="s">
        <v>0</v>
      </c>
      <c r="M61" s="583" t="s">
        <v>0</v>
      </c>
      <c r="N61" s="571" t="s">
        <v>0</v>
      </c>
      <c r="O61" s="584" t="s">
        <v>1</v>
      </c>
      <c r="P61" s="586" t="s">
        <v>0</v>
      </c>
      <c r="Q61" s="569" t="s">
        <v>0</v>
      </c>
      <c r="R61" s="570" t="s">
        <v>0</v>
      </c>
      <c r="S61" s="569" t="s">
        <v>0</v>
      </c>
      <c r="T61" s="570" t="s">
        <v>0</v>
      </c>
      <c r="U61" s="569" t="s">
        <v>0</v>
      </c>
      <c r="V61" s="571" t="s">
        <v>0</v>
      </c>
      <c r="W61" s="345">
        <f>G61+Y61</f>
        <v>43554</v>
      </c>
      <c r="X61" s="187">
        <f t="shared" si="46"/>
        <v>43554</v>
      </c>
      <c r="Y61" s="342">
        <v>13</v>
      </c>
      <c r="Z61" s="569">
        <f>G61+AB61</f>
        <v>43555</v>
      </c>
      <c r="AA61" s="570">
        <f t="shared" si="48"/>
        <v>43555</v>
      </c>
      <c r="AB61" s="446">
        <v>14</v>
      </c>
      <c r="AC61" s="344">
        <f>G61+AE61</f>
        <v>43557</v>
      </c>
      <c r="AD61" s="343">
        <f>AC61</f>
        <v>43557</v>
      </c>
      <c r="AE61" s="342">
        <v>16</v>
      </c>
      <c r="AF61" s="188" t="s">
        <v>0</v>
      </c>
      <c r="AG61" s="187" t="str">
        <f t="shared" si="49"/>
        <v>-</v>
      </c>
      <c r="AH61" s="342" t="s">
        <v>0</v>
      </c>
      <c r="AI61" s="188">
        <f>G61+AK61</f>
        <v>43558</v>
      </c>
      <c r="AJ61" s="187">
        <f t="shared" si="47"/>
        <v>43558</v>
      </c>
      <c r="AK61" s="342">
        <v>17</v>
      </c>
      <c r="AL61" s="189" t="s">
        <v>2</v>
      </c>
      <c r="AM61" s="190" t="s">
        <v>4</v>
      </c>
      <c r="AN61" s="597"/>
      <c r="AO61" s="445"/>
      <c r="AP61" s="613" t="s">
        <v>3</v>
      </c>
    </row>
    <row r="62" spans="1:42" s="119" customFormat="1" ht="17.149999999999999" customHeight="1" thickBot="1" x14ac:dyDescent="0.4">
      <c r="A62" s="233" t="s">
        <v>420</v>
      </c>
      <c r="B62" s="234" t="s">
        <v>422</v>
      </c>
      <c r="C62" s="604">
        <f t="shared" si="41"/>
        <v>43538</v>
      </c>
      <c r="D62" s="199">
        <f t="shared" si="28"/>
        <v>43538</v>
      </c>
      <c r="E62" s="198">
        <f t="shared" si="42"/>
        <v>43539</v>
      </c>
      <c r="F62" s="199">
        <f t="shared" si="14"/>
        <v>43539</v>
      </c>
      <c r="G62" s="310">
        <f t="shared" si="43"/>
        <v>43541</v>
      </c>
      <c r="H62" s="201">
        <f t="shared" si="29"/>
        <v>43541</v>
      </c>
      <c r="I62" s="237">
        <f>G62+8</f>
        <v>43549</v>
      </c>
      <c r="J62" s="236">
        <f>I62</f>
        <v>43549</v>
      </c>
      <c r="K62" s="237" t="s">
        <v>0</v>
      </c>
      <c r="L62" s="236" t="s">
        <v>0</v>
      </c>
      <c r="M62" s="237" t="s">
        <v>0</v>
      </c>
      <c r="N62" s="238" t="s">
        <v>0</v>
      </c>
      <c r="O62" s="239" t="s">
        <v>192</v>
      </c>
      <c r="P62" s="240" t="s">
        <v>443</v>
      </c>
      <c r="Q62" s="235">
        <f>I62+5</f>
        <v>43554</v>
      </c>
      <c r="R62" s="236">
        <f>Q62</f>
        <v>43554</v>
      </c>
      <c r="S62" s="235" t="s">
        <v>0</v>
      </c>
      <c r="T62" s="236" t="s">
        <v>0</v>
      </c>
      <c r="U62" s="235" t="s">
        <v>0</v>
      </c>
      <c r="V62" s="238" t="s">
        <v>0</v>
      </c>
      <c r="W62" s="241" t="s">
        <v>0</v>
      </c>
      <c r="X62" s="236" t="s">
        <v>0</v>
      </c>
      <c r="Y62" s="313" t="s">
        <v>0</v>
      </c>
      <c r="Z62" s="235" t="s">
        <v>0</v>
      </c>
      <c r="AA62" s="236" t="s">
        <v>0</v>
      </c>
      <c r="AB62" s="242" t="s">
        <v>0</v>
      </c>
      <c r="AC62" s="243" t="s">
        <v>0</v>
      </c>
      <c r="AD62" s="244" t="s">
        <v>0</v>
      </c>
      <c r="AE62" s="242" t="s">
        <v>0</v>
      </c>
      <c r="AF62" s="235">
        <f>G62+AH62</f>
        <v>43558</v>
      </c>
      <c r="AG62" s="236">
        <f t="shared" si="49"/>
        <v>43558</v>
      </c>
      <c r="AH62" s="242">
        <v>17</v>
      </c>
      <c r="AI62" s="235" t="s">
        <v>0</v>
      </c>
      <c r="AJ62" s="236" t="s">
        <v>0</v>
      </c>
      <c r="AK62" s="242" t="s">
        <v>0</v>
      </c>
      <c r="AL62" s="248" t="s">
        <v>2</v>
      </c>
      <c r="AM62" s="542" t="s">
        <v>4</v>
      </c>
      <c r="AN62" s="612" t="s">
        <v>221</v>
      </c>
      <c r="AO62" s="248"/>
      <c r="AP62" s="250" t="s">
        <v>222</v>
      </c>
    </row>
    <row r="63" spans="1:42" s="119" customFormat="1" ht="17.149999999999999" customHeight="1" x14ac:dyDescent="0.35">
      <c r="A63" s="120" t="s">
        <v>254</v>
      </c>
      <c r="B63" s="121" t="s">
        <v>349</v>
      </c>
      <c r="C63" s="551">
        <f t="shared" si="41"/>
        <v>43542</v>
      </c>
      <c r="D63" s="553">
        <f t="shared" si="28"/>
        <v>43542</v>
      </c>
      <c r="E63" s="554">
        <f t="shared" si="42"/>
        <v>43543</v>
      </c>
      <c r="F63" s="553">
        <f t="shared" si="14"/>
        <v>43543</v>
      </c>
      <c r="G63" s="125">
        <f t="shared" si="43"/>
        <v>43545</v>
      </c>
      <c r="H63" s="558">
        <f t="shared" si="29"/>
        <v>43545</v>
      </c>
      <c r="I63" s="561" t="s">
        <v>0</v>
      </c>
      <c r="J63" s="126" t="s">
        <v>0</v>
      </c>
      <c r="K63" s="127" t="s">
        <v>0</v>
      </c>
      <c r="L63" s="126" t="s">
        <v>0</v>
      </c>
      <c r="M63" s="127">
        <f>G63+2</f>
        <v>43547</v>
      </c>
      <c r="N63" s="128">
        <f t="shared" ref="N63:N68" si="50">M63</f>
        <v>43547</v>
      </c>
      <c r="O63" s="129" t="s">
        <v>204</v>
      </c>
      <c r="P63" s="130" t="s">
        <v>363</v>
      </c>
      <c r="Q63" s="125" t="s">
        <v>0</v>
      </c>
      <c r="R63" s="126" t="s">
        <v>0</v>
      </c>
      <c r="S63" s="125" t="s">
        <v>0</v>
      </c>
      <c r="T63" s="126" t="s">
        <v>0</v>
      </c>
      <c r="U63" s="125">
        <f>M63+7</f>
        <v>43554</v>
      </c>
      <c r="V63" s="128">
        <f t="shared" ref="V63:V68" si="51">U63</f>
        <v>43554</v>
      </c>
      <c r="W63" s="573">
        <f>G63+Y63</f>
        <v>43563</v>
      </c>
      <c r="X63" s="558">
        <f t="shared" ref="X63:X69" si="52">W63</f>
        <v>43563</v>
      </c>
      <c r="Y63" s="575">
        <v>18</v>
      </c>
      <c r="Z63" s="555" t="s">
        <v>0</v>
      </c>
      <c r="AA63" s="558" t="s">
        <v>0</v>
      </c>
      <c r="AB63" s="575" t="s">
        <v>0</v>
      </c>
      <c r="AC63" s="576">
        <f>G63+AE63</f>
        <v>43564</v>
      </c>
      <c r="AD63" s="577">
        <f>AC63</f>
        <v>43564</v>
      </c>
      <c r="AE63" s="575">
        <v>19</v>
      </c>
      <c r="AF63" s="555" t="s">
        <v>0</v>
      </c>
      <c r="AG63" s="558" t="s">
        <v>0</v>
      </c>
      <c r="AH63" s="575" t="s">
        <v>0</v>
      </c>
      <c r="AI63" s="555">
        <f>G63+AK63</f>
        <v>43566</v>
      </c>
      <c r="AJ63" s="558">
        <f t="shared" ref="AJ63:AJ69" si="53">AI63</f>
        <v>43566</v>
      </c>
      <c r="AK63" s="602">
        <v>21</v>
      </c>
      <c r="AL63" s="578" t="s">
        <v>123</v>
      </c>
      <c r="AM63" s="579" t="s">
        <v>4</v>
      </c>
      <c r="AN63" s="117" t="s">
        <v>60</v>
      </c>
      <c r="AO63" s="141"/>
      <c r="AP63" s="118" t="s">
        <v>225</v>
      </c>
    </row>
    <row r="64" spans="1:42" s="119" customFormat="1" ht="17.149999999999999" customHeight="1" x14ac:dyDescent="0.35">
      <c r="A64" s="120" t="s">
        <v>254</v>
      </c>
      <c r="B64" s="121" t="s">
        <v>349</v>
      </c>
      <c r="C64" s="122">
        <f t="shared" si="41"/>
        <v>43542</v>
      </c>
      <c r="D64" s="123">
        <f t="shared" si="28"/>
        <v>43542</v>
      </c>
      <c r="E64" s="124">
        <f t="shared" si="42"/>
        <v>43543</v>
      </c>
      <c r="F64" s="123">
        <f t="shared" si="14"/>
        <v>43543</v>
      </c>
      <c r="G64" s="125">
        <f t="shared" si="43"/>
        <v>43545</v>
      </c>
      <c r="H64" s="126">
        <f t="shared" si="29"/>
        <v>43545</v>
      </c>
      <c r="I64" s="127" t="s">
        <v>0</v>
      </c>
      <c r="J64" s="126" t="s">
        <v>0</v>
      </c>
      <c r="K64" s="127" t="s">
        <v>0</v>
      </c>
      <c r="L64" s="126" t="s">
        <v>0</v>
      </c>
      <c r="M64" s="127">
        <f>G64+2</f>
        <v>43547</v>
      </c>
      <c r="N64" s="128">
        <f t="shared" si="50"/>
        <v>43547</v>
      </c>
      <c r="O64" s="129" t="s">
        <v>260</v>
      </c>
      <c r="P64" s="130" t="s">
        <v>366</v>
      </c>
      <c r="Q64" s="125" t="s">
        <v>0</v>
      </c>
      <c r="R64" s="126" t="s">
        <v>0</v>
      </c>
      <c r="S64" s="125" t="s">
        <v>0</v>
      </c>
      <c r="T64" s="126" t="s">
        <v>0</v>
      </c>
      <c r="U64" s="125">
        <f>M64+5</f>
        <v>43552</v>
      </c>
      <c r="V64" s="128">
        <f t="shared" si="51"/>
        <v>43552</v>
      </c>
      <c r="W64" s="131" t="s">
        <v>0</v>
      </c>
      <c r="X64" s="126" t="str">
        <f t="shared" si="52"/>
        <v>-</v>
      </c>
      <c r="Y64" s="132" t="s">
        <v>0</v>
      </c>
      <c r="Z64" s="125">
        <f>G64+AB64</f>
        <v>43565</v>
      </c>
      <c r="AA64" s="126">
        <f t="shared" ref="AA64:AA69" si="54">Z64</f>
        <v>43565</v>
      </c>
      <c r="AB64" s="132">
        <v>20</v>
      </c>
      <c r="AC64" s="133"/>
      <c r="AD64" s="134"/>
      <c r="AE64" s="132"/>
      <c r="AF64" s="125">
        <f>G64+AH64</f>
        <v>43563</v>
      </c>
      <c r="AG64" s="126">
        <f t="shared" ref="AG64:AG70" si="55">AF64</f>
        <v>43563</v>
      </c>
      <c r="AH64" s="132">
        <v>18</v>
      </c>
      <c r="AI64" s="125" t="s">
        <v>0</v>
      </c>
      <c r="AJ64" s="126" t="str">
        <f t="shared" si="53"/>
        <v>-</v>
      </c>
      <c r="AK64" s="606" t="s">
        <v>0</v>
      </c>
      <c r="AL64" s="138" t="s">
        <v>123</v>
      </c>
      <c r="AM64" s="544" t="s">
        <v>4</v>
      </c>
      <c r="AN64" s="141" t="s">
        <v>60</v>
      </c>
      <c r="AO64" s="141"/>
      <c r="AP64" s="142" t="s">
        <v>226</v>
      </c>
    </row>
    <row r="65" spans="1:47" s="119" customFormat="1" ht="17.149999999999999" customHeight="1" x14ac:dyDescent="0.35">
      <c r="A65" s="143" t="s">
        <v>254</v>
      </c>
      <c r="B65" s="144" t="s">
        <v>283</v>
      </c>
      <c r="C65" s="122">
        <f t="shared" si="41"/>
        <v>43542</v>
      </c>
      <c r="D65" s="145">
        <f t="shared" si="28"/>
        <v>43542</v>
      </c>
      <c r="E65" s="146">
        <f t="shared" si="42"/>
        <v>43543</v>
      </c>
      <c r="F65" s="145">
        <f t="shared" si="14"/>
        <v>43543</v>
      </c>
      <c r="G65" s="147">
        <f t="shared" si="43"/>
        <v>43545</v>
      </c>
      <c r="H65" s="148">
        <f t="shared" si="29"/>
        <v>43545</v>
      </c>
      <c r="I65" s="149"/>
      <c r="J65" s="148"/>
      <c r="K65" s="149"/>
      <c r="L65" s="148"/>
      <c r="M65" s="127">
        <f>G65+2</f>
        <v>43547</v>
      </c>
      <c r="N65" s="128">
        <f t="shared" si="50"/>
        <v>43547</v>
      </c>
      <c r="O65" s="129" t="s">
        <v>373</v>
      </c>
      <c r="P65" s="130" t="s">
        <v>374</v>
      </c>
      <c r="Q65" s="147"/>
      <c r="R65" s="148"/>
      <c r="S65" s="147"/>
      <c r="T65" s="148"/>
      <c r="U65" s="147">
        <f>M65+2</f>
        <v>43549</v>
      </c>
      <c r="V65" s="150">
        <f t="shared" si="51"/>
        <v>43549</v>
      </c>
      <c r="W65" s="153">
        <f>G65+Y65</f>
        <v>43556</v>
      </c>
      <c r="X65" s="148">
        <f t="shared" si="52"/>
        <v>43556</v>
      </c>
      <c r="Y65" s="154">
        <v>11</v>
      </c>
      <c r="Z65" s="147">
        <f>G65+AB65</f>
        <v>43557</v>
      </c>
      <c r="AA65" s="148">
        <f t="shared" si="54"/>
        <v>43557</v>
      </c>
      <c r="AB65" s="154">
        <v>12</v>
      </c>
      <c r="AC65" s="155">
        <f>G65+AE65</f>
        <v>43558</v>
      </c>
      <c r="AD65" s="156">
        <f>AC65</f>
        <v>43558</v>
      </c>
      <c r="AE65" s="154">
        <v>13</v>
      </c>
      <c r="AF65" s="147" t="s">
        <v>0</v>
      </c>
      <c r="AG65" s="148" t="str">
        <f t="shared" si="55"/>
        <v>-</v>
      </c>
      <c r="AH65" s="154" t="s">
        <v>0</v>
      </c>
      <c r="AI65" s="147">
        <f>G65+AK65</f>
        <v>43559</v>
      </c>
      <c r="AJ65" s="148">
        <f t="shared" si="53"/>
        <v>43559</v>
      </c>
      <c r="AK65" s="154">
        <v>14</v>
      </c>
      <c r="AL65" s="160" t="s">
        <v>214</v>
      </c>
      <c r="AM65" s="539" t="s">
        <v>4</v>
      </c>
      <c r="AN65" s="163" t="s">
        <v>60</v>
      </c>
      <c r="AO65" s="163"/>
      <c r="AP65" s="164" t="s">
        <v>232</v>
      </c>
    </row>
    <row r="66" spans="1:47" s="119" customFormat="1" ht="17.149999999999999" customHeight="1" x14ac:dyDescent="0.35">
      <c r="A66" s="143" t="s">
        <v>276</v>
      </c>
      <c r="B66" s="144" t="s">
        <v>382</v>
      </c>
      <c r="C66" s="122">
        <f t="shared" si="41"/>
        <v>43543</v>
      </c>
      <c r="D66" s="145">
        <f t="shared" si="28"/>
        <v>43543</v>
      </c>
      <c r="E66" s="146">
        <f t="shared" si="42"/>
        <v>43544</v>
      </c>
      <c r="F66" s="145">
        <f t="shared" si="14"/>
        <v>43544</v>
      </c>
      <c r="G66" s="147">
        <f t="shared" si="43"/>
        <v>43546</v>
      </c>
      <c r="H66" s="148">
        <f t="shared" si="29"/>
        <v>43546</v>
      </c>
      <c r="I66" s="127" t="s">
        <v>0</v>
      </c>
      <c r="J66" s="126" t="str">
        <f>I66</f>
        <v>-</v>
      </c>
      <c r="K66" s="127">
        <f>G66+7</f>
        <v>43553</v>
      </c>
      <c r="L66" s="126">
        <f>K66</f>
        <v>43553</v>
      </c>
      <c r="M66" s="127" t="s">
        <v>0</v>
      </c>
      <c r="N66" s="128" t="str">
        <f t="shared" si="50"/>
        <v>-</v>
      </c>
      <c r="O66" s="129" t="s">
        <v>170</v>
      </c>
      <c r="P66" s="130" t="s">
        <v>404</v>
      </c>
      <c r="Q66" s="125" t="s">
        <v>0</v>
      </c>
      <c r="R66" s="126" t="str">
        <f>Q66</f>
        <v>-</v>
      </c>
      <c r="S66" s="125">
        <f>S58+7</f>
        <v>43553</v>
      </c>
      <c r="T66" s="126">
        <f>S66</f>
        <v>43553</v>
      </c>
      <c r="U66" s="125" t="s">
        <v>0</v>
      </c>
      <c r="V66" s="128" t="str">
        <f t="shared" si="51"/>
        <v>-</v>
      </c>
      <c r="W66" s="131">
        <f>G66+Y66</f>
        <v>43556</v>
      </c>
      <c r="X66" s="126">
        <f t="shared" si="52"/>
        <v>43556</v>
      </c>
      <c r="Y66" s="132">
        <v>10</v>
      </c>
      <c r="Z66" s="147">
        <f>G66+AB66</f>
        <v>43557</v>
      </c>
      <c r="AA66" s="148">
        <f t="shared" si="54"/>
        <v>43557</v>
      </c>
      <c r="AB66" s="154">
        <v>11</v>
      </c>
      <c r="AC66" s="133">
        <f>G66+AE66</f>
        <v>43559</v>
      </c>
      <c r="AD66" s="134">
        <f>AC66</f>
        <v>43559</v>
      </c>
      <c r="AE66" s="132">
        <v>13</v>
      </c>
      <c r="AF66" s="125" t="s">
        <v>0</v>
      </c>
      <c r="AG66" s="126" t="str">
        <f t="shared" si="55"/>
        <v>-</v>
      </c>
      <c r="AH66" s="132" t="s">
        <v>0</v>
      </c>
      <c r="AI66" s="125" t="s">
        <v>0</v>
      </c>
      <c r="AJ66" s="126" t="str">
        <f t="shared" si="53"/>
        <v>-</v>
      </c>
      <c r="AK66" s="132" t="s">
        <v>0</v>
      </c>
      <c r="AL66" s="138" t="s">
        <v>66</v>
      </c>
      <c r="AM66" s="544" t="s">
        <v>4</v>
      </c>
      <c r="AN66" s="141" t="s">
        <v>5</v>
      </c>
      <c r="AO66" s="160"/>
      <c r="AP66" s="142" t="s">
        <v>223</v>
      </c>
    </row>
    <row r="67" spans="1:47" s="119" customFormat="1" ht="17.149999999999999" customHeight="1" x14ac:dyDescent="0.35">
      <c r="A67" s="143" t="s">
        <v>276</v>
      </c>
      <c r="B67" s="144" t="s">
        <v>382</v>
      </c>
      <c r="C67" s="122">
        <f t="shared" si="41"/>
        <v>43543</v>
      </c>
      <c r="D67" s="145">
        <f t="shared" si="28"/>
        <v>43543</v>
      </c>
      <c r="E67" s="146">
        <f t="shared" si="42"/>
        <v>43544</v>
      </c>
      <c r="F67" s="145">
        <f t="shared" si="14"/>
        <v>43544</v>
      </c>
      <c r="G67" s="147">
        <f t="shared" si="43"/>
        <v>43546</v>
      </c>
      <c r="H67" s="148">
        <f t="shared" si="29"/>
        <v>43546</v>
      </c>
      <c r="I67" s="127" t="s">
        <v>0</v>
      </c>
      <c r="J67" s="126" t="str">
        <f>I67</f>
        <v>-</v>
      </c>
      <c r="K67" s="127">
        <f>G67+7</f>
        <v>43553</v>
      </c>
      <c r="L67" s="126">
        <f>K67</f>
        <v>43553</v>
      </c>
      <c r="M67" s="127" t="s">
        <v>0</v>
      </c>
      <c r="N67" s="128" t="str">
        <f t="shared" si="50"/>
        <v>-</v>
      </c>
      <c r="O67" s="129" t="s">
        <v>392</v>
      </c>
      <c r="P67" s="130" t="s">
        <v>397</v>
      </c>
      <c r="Q67" s="125" t="s">
        <v>0</v>
      </c>
      <c r="R67" s="126" t="str">
        <f>Q67</f>
        <v>-</v>
      </c>
      <c r="S67" s="125">
        <f>S59+7</f>
        <v>43560</v>
      </c>
      <c r="T67" s="126">
        <f>S67</f>
        <v>43560</v>
      </c>
      <c r="U67" s="125" t="s">
        <v>0</v>
      </c>
      <c r="V67" s="128" t="str">
        <f t="shared" si="51"/>
        <v>-</v>
      </c>
      <c r="W67" s="131" t="s">
        <v>0</v>
      </c>
      <c r="X67" s="126" t="str">
        <f t="shared" si="52"/>
        <v>-</v>
      </c>
      <c r="Y67" s="132" t="s">
        <v>0</v>
      </c>
      <c r="Z67" s="147" t="s">
        <v>0</v>
      </c>
      <c r="AA67" s="148" t="str">
        <f t="shared" si="54"/>
        <v>-</v>
      </c>
      <c r="AB67" s="154" t="s">
        <v>0</v>
      </c>
      <c r="AC67" s="133" t="s">
        <v>0</v>
      </c>
      <c r="AD67" s="134" t="str">
        <f>AC67</f>
        <v>-</v>
      </c>
      <c r="AE67" s="132" t="s">
        <v>0</v>
      </c>
      <c r="AF67" s="125">
        <f>G67+AH67</f>
        <v>43563</v>
      </c>
      <c r="AG67" s="126">
        <f t="shared" si="55"/>
        <v>43563</v>
      </c>
      <c r="AH67" s="132">
        <v>17</v>
      </c>
      <c r="AI67" s="125">
        <f>G67+AK67</f>
        <v>43563</v>
      </c>
      <c r="AJ67" s="126">
        <f t="shared" si="53"/>
        <v>43563</v>
      </c>
      <c r="AK67" s="132">
        <v>17</v>
      </c>
      <c r="AL67" s="138" t="s">
        <v>66</v>
      </c>
      <c r="AM67" s="544" t="s">
        <v>4</v>
      </c>
      <c r="AN67" s="141" t="s">
        <v>5</v>
      </c>
      <c r="AO67" s="160"/>
      <c r="AP67" s="142" t="s">
        <v>223</v>
      </c>
    </row>
    <row r="68" spans="1:47" s="119" customFormat="1" ht="16.5" customHeight="1" x14ac:dyDescent="0.35">
      <c r="A68" s="143" t="s">
        <v>227</v>
      </c>
      <c r="B68" s="144" t="s">
        <v>287</v>
      </c>
      <c r="C68" s="122">
        <f t="shared" si="41"/>
        <v>43544</v>
      </c>
      <c r="D68" s="145">
        <f t="shared" si="28"/>
        <v>43544</v>
      </c>
      <c r="E68" s="146">
        <f t="shared" si="42"/>
        <v>43545</v>
      </c>
      <c r="F68" s="145">
        <f t="shared" si="14"/>
        <v>43545</v>
      </c>
      <c r="G68" s="147">
        <f t="shared" si="43"/>
        <v>43547</v>
      </c>
      <c r="H68" s="148">
        <f t="shared" si="29"/>
        <v>43547</v>
      </c>
      <c r="I68" s="149"/>
      <c r="J68" s="148"/>
      <c r="K68" s="149"/>
      <c r="L68" s="148"/>
      <c r="M68" s="127">
        <f>G68+2</f>
        <v>43549</v>
      </c>
      <c r="N68" s="128">
        <f t="shared" si="50"/>
        <v>43549</v>
      </c>
      <c r="O68" s="129" t="s">
        <v>203</v>
      </c>
      <c r="P68" s="130" t="s">
        <v>409</v>
      </c>
      <c r="Q68" s="147"/>
      <c r="R68" s="148"/>
      <c r="S68" s="147"/>
      <c r="T68" s="148"/>
      <c r="U68" s="147">
        <f>M68+3</f>
        <v>43552</v>
      </c>
      <c r="V68" s="150">
        <f t="shared" si="51"/>
        <v>43552</v>
      </c>
      <c r="W68" s="153">
        <f>G68+Y68</f>
        <v>43561</v>
      </c>
      <c r="X68" s="148">
        <f t="shared" si="52"/>
        <v>43561</v>
      </c>
      <c r="Y68" s="154">
        <v>14</v>
      </c>
      <c r="Z68" s="147">
        <f>G68+AB68</f>
        <v>43562</v>
      </c>
      <c r="AA68" s="148">
        <f>Z68</f>
        <v>43562</v>
      </c>
      <c r="AB68" s="154">
        <v>15</v>
      </c>
      <c r="AC68" s="155">
        <f>G68+AE68</f>
        <v>43564</v>
      </c>
      <c r="AD68" s="156">
        <f>AC68</f>
        <v>43564</v>
      </c>
      <c r="AE68" s="154">
        <v>17</v>
      </c>
      <c r="AF68" s="147" t="s">
        <v>0</v>
      </c>
      <c r="AG68" s="148" t="str">
        <f t="shared" si="55"/>
        <v>-</v>
      </c>
      <c r="AH68" s="154" t="s">
        <v>0</v>
      </c>
      <c r="AI68" s="147">
        <f>G68+AK68</f>
        <v>43565</v>
      </c>
      <c r="AJ68" s="148">
        <f t="shared" si="53"/>
        <v>43565</v>
      </c>
      <c r="AK68" s="154">
        <v>18</v>
      </c>
      <c r="AL68" s="160" t="s">
        <v>214</v>
      </c>
      <c r="AM68" s="539" t="s">
        <v>4</v>
      </c>
      <c r="AN68" s="163" t="s">
        <v>60</v>
      </c>
      <c r="AO68" s="163"/>
      <c r="AP68" s="164" t="s">
        <v>217</v>
      </c>
    </row>
    <row r="69" spans="1:47" s="603" customFormat="1" ht="17.149999999999999" customHeight="1" x14ac:dyDescent="0.35">
      <c r="A69" s="400" t="s">
        <v>425</v>
      </c>
      <c r="B69" s="550" t="s">
        <v>427</v>
      </c>
      <c r="C69" s="581">
        <f t="shared" si="41"/>
        <v>43545</v>
      </c>
      <c r="D69" s="396">
        <f t="shared" si="28"/>
        <v>43545</v>
      </c>
      <c r="E69" s="393">
        <f t="shared" si="42"/>
        <v>43546</v>
      </c>
      <c r="F69" s="396">
        <f t="shared" si="14"/>
        <v>43546</v>
      </c>
      <c r="G69" s="556">
        <f t="shared" si="43"/>
        <v>43548</v>
      </c>
      <c r="H69" s="559">
        <f t="shared" si="29"/>
        <v>43548</v>
      </c>
      <c r="I69" s="254" t="s">
        <v>0</v>
      </c>
      <c r="J69" s="255" t="s">
        <v>0</v>
      </c>
      <c r="K69" s="254" t="s">
        <v>0</v>
      </c>
      <c r="L69" s="255" t="s">
        <v>0</v>
      </c>
      <c r="M69" s="254" t="s">
        <v>0</v>
      </c>
      <c r="N69" s="256" t="s">
        <v>0</v>
      </c>
      <c r="O69" s="566" t="s">
        <v>1</v>
      </c>
      <c r="P69" s="607" t="s">
        <v>0</v>
      </c>
      <c r="Q69" s="253" t="s">
        <v>0</v>
      </c>
      <c r="R69" s="255" t="s">
        <v>0</v>
      </c>
      <c r="S69" s="253" t="s">
        <v>0</v>
      </c>
      <c r="T69" s="255" t="s">
        <v>0</v>
      </c>
      <c r="U69" s="253" t="s">
        <v>0</v>
      </c>
      <c r="V69" s="256" t="s">
        <v>0</v>
      </c>
      <c r="W69" s="334">
        <f>G69+Y69</f>
        <v>43561</v>
      </c>
      <c r="X69" s="255">
        <f t="shared" si="52"/>
        <v>43561</v>
      </c>
      <c r="Y69" s="333">
        <v>13</v>
      </c>
      <c r="Z69" s="556">
        <f>G69+AB69</f>
        <v>43562</v>
      </c>
      <c r="AA69" s="559">
        <f t="shared" si="54"/>
        <v>43562</v>
      </c>
      <c r="AB69" s="391">
        <v>14</v>
      </c>
      <c r="AC69" s="588">
        <f>G69+AE69</f>
        <v>43564</v>
      </c>
      <c r="AD69" s="591">
        <f>AC69</f>
        <v>43564</v>
      </c>
      <c r="AE69" s="333">
        <v>16</v>
      </c>
      <c r="AF69" s="253" t="s">
        <v>0</v>
      </c>
      <c r="AG69" s="255" t="str">
        <f t="shared" si="55"/>
        <v>-</v>
      </c>
      <c r="AH69" s="333" t="s">
        <v>0</v>
      </c>
      <c r="AI69" s="253">
        <f>G69+AK69</f>
        <v>43565</v>
      </c>
      <c r="AJ69" s="255">
        <f t="shared" si="53"/>
        <v>43565</v>
      </c>
      <c r="AK69" s="333">
        <v>17</v>
      </c>
      <c r="AL69" s="332" t="s">
        <v>2</v>
      </c>
      <c r="AM69" s="139" t="s">
        <v>4</v>
      </c>
      <c r="AN69" s="595"/>
      <c r="AO69" s="390"/>
      <c r="AP69" s="69" t="s">
        <v>3</v>
      </c>
    </row>
    <row r="70" spans="1:47" s="119" customFormat="1" ht="17.149999999999999" customHeight="1" thickBot="1" x14ac:dyDescent="0.4">
      <c r="A70" s="165" t="s">
        <v>424</v>
      </c>
      <c r="B70" s="166" t="s">
        <v>426</v>
      </c>
      <c r="C70" s="306">
        <f t="shared" si="41"/>
        <v>43545</v>
      </c>
      <c r="D70" s="307">
        <f t="shared" si="28"/>
        <v>43545</v>
      </c>
      <c r="E70" s="308">
        <f t="shared" si="42"/>
        <v>43546</v>
      </c>
      <c r="F70" s="309">
        <f t="shared" si="14"/>
        <v>43546</v>
      </c>
      <c r="G70" s="266">
        <f t="shared" si="43"/>
        <v>43548</v>
      </c>
      <c r="H70" s="264">
        <f t="shared" si="29"/>
        <v>43548</v>
      </c>
      <c r="I70" s="169">
        <f>G70+8</f>
        <v>43556</v>
      </c>
      <c r="J70" s="168">
        <f>I70</f>
        <v>43556</v>
      </c>
      <c r="K70" s="169" t="s">
        <v>0</v>
      </c>
      <c r="L70" s="168" t="s">
        <v>0</v>
      </c>
      <c r="M70" s="169" t="s">
        <v>0</v>
      </c>
      <c r="N70" s="170" t="s">
        <v>0</v>
      </c>
      <c r="O70" s="171" t="s">
        <v>194</v>
      </c>
      <c r="P70" s="172" t="s">
        <v>444</v>
      </c>
      <c r="Q70" s="167">
        <f>I70+5</f>
        <v>43561</v>
      </c>
      <c r="R70" s="168">
        <f>Q70</f>
        <v>43561</v>
      </c>
      <c r="S70" s="167" t="s">
        <v>0</v>
      </c>
      <c r="T70" s="168" t="s">
        <v>0</v>
      </c>
      <c r="U70" s="167" t="s">
        <v>0</v>
      </c>
      <c r="V70" s="170" t="s">
        <v>0</v>
      </c>
      <c r="W70" s="173" t="s">
        <v>0</v>
      </c>
      <c r="X70" s="168" t="s">
        <v>0</v>
      </c>
      <c r="Y70" s="312" t="s">
        <v>0</v>
      </c>
      <c r="Z70" s="167" t="s">
        <v>0</v>
      </c>
      <c r="AA70" s="168" t="s">
        <v>0</v>
      </c>
      <c r="AB70" s="174" t="s">
        <v>0</v>
      </c>
      <c r="AC70" s="175" t="s">
        <v>0</v>
      </c>
      <c r="AD70" s="176" t="s">
        <v>0</v>
      </c>
      <c r="AE70" s="174" t="s">
        <v>0</v>
      </c>
      <c r="AF70" s="167">
        <f>G70+AH70</f>
        <v>43565</v>
      </c>
      <c r="AG70" s="168">
        <f t="shared" si="55"/>
        <v>43565</v>
      </c>
      <c r="AH70" s="174">
        <v>17</v>
      </c>
      <c r="AI70" s="167" t="s">
        <v>0</v>
      </c>
      <c r="AJ70" s="168" t="s">
        <v>0</v>
      </c>
      <c r="AK70" s="174" t="s">
        <v>0</v>
      </c>
      <c r="AL70" s="180" t="s">
        <v>2</v>
      </c>
      <c r="AM70" s="545" t="s">
        <v>4</v>
      </c>
      <c r="AN70" s="596" t="s">
        <v>221</v>
      </c>
      <c r="AO70" s="180"/>
      <c r="AP70" s="183" t="s">
        <v>222</v>
      </c>
    </row>
    <row r="71" spans="1:47" s="119" customFormat="1" ht="17.149999999999999" customHeight="1" x14ac:dyDescent="0.35">
      <c r="A71" s="194" t="s">
        <v>254</v>
      </c>
      <c r="B71" s="195" t="s">
        <v>350</v>
      </c>
      <c r="C71" s="604">
        <f t="shared" si="41"/>
        <v>43549</v>
      </c>
      <c r="D71" s="199">
        <f t="shared" ref="D71:D86" si="56">C71</f>
        <v>43549</v>
      </c>
      <c r="E71" s="198">
        <f t="shared" si="42"/>
        <v>43550</v>
      </c>
      <c r="F71" s="199">
        <v>43336</v>
      </c>
      <c r="G71" s="200">
        <f t="shared" si="43"/>
        <v>43552</v>
      </c>
      <c r="H71" s="201">
        <f t="shared" ref="H71:H86" si="57">G71</f>
        <v>43552</v>
      </c>
      <c r="I71" s="562" t="s">
        <v>0</v>
      </c>
      <c r="J71" s="201" t="s">
        <v>0</v>
      </c>
      <c r="K71" s="202" t="s">
        <v>0</v>
      </c>
      <c r="L71" s="201" t="s">
        <v>0</v>
      </c>
      <c r="M71" s="202">
        <f>G71+2</f>
        <v>43554</v>
      </c>
      <c r="N71" s="203">
        <f t="shared" ref="N71:N76" si="58">M71</f>
        <v>43554</v>
      </c>
      <c r="O71" s="204" t="s">
        <v>255</v>
      </c>
      <c r="P71" s="205" t="s">
        <v>365</v>
      </c>
      <c r="Q71" s="200" t="s">
        <v>0</v>
      </c>
      <c r="R71" s="201" t="s">
        <v>0</v>
      </c>
      <c r="S71" s="200" t="s">
        <v>0</v>
      </c>
      <c r="T71" s="201" t="s">
        <v>0</v>
      </c>
      <c r="U71" s="200">
        <f>M71+7</f>
        <v>43561</v>
      </c>
      <c r="V71" s="203">
        <f>U71</f>
        <v>43561</v>
      </c>
      <c r="W71" s="611">
        <f>G71+Y71</f>
        <v>43570</v>
      </c>
      <c r="X71" s="560">
        <f t="shared" ref="X71:X77" si="59">W71</f>
        <v>43570</v>
      </c>
      <c r="Y71" s="594">
        <v>18</v>
      </c>
      <c r="Z71" s="557" t="s">
        <v>0</v>
      </c>
      <c r="AA71" s="560" t="s">
        <v>0</v>
      </c>
      <c r="AB71" s="594" t="s">
        <v>0</v>
      </c>
      <c r="AC71" s="590">
        <f>G71+AE71</f>
        <v>43571</v>
      </c>
      <c r="AD71" s="593">
        <f>AC71</f>
        <v>43571</v>
      </c>
      <c r="AE71" s="594">
        <v>19</v>
      </c>
      <c r="AF71" s="557" t="s">
        <v>0</v>
      </c>
      <c r="AG71" s="560" t="s">
        <v>0</v>
      </c>
      <c r="AH71" s="594" t="s">
        <v>0</v>
      </c>
      <c r="AI71" s="557">
        <f>G71+AK71</f>
        <v>43573</v>
      </c>
      <c r="AJ71" s="560">
        <f t="shared" ref="AJ71:AJ77" si="60">AI71</f>
        <v>43573</v>
      </c>
      <c r="AK71" s="594">
        <v>21</v>
      </c>
      <c r="AL71" s="213" t="s">
        <v>123</v>
      </c>
      <c r="AM71" s="543" t="s">
        <v>4</v>
      </c>
      <c r="AN71" s="192" t="s">
        <v>60</v>
      </c>
      <c r="AO71" s="192"/>
      <c r="AP71" s="193" t="s">
        <v>225</v>
      </c>
    </row>
    <row r="72" spans="1:47" s="119" customFormat="1" ht="17.149999999999999" customHeight="1" x14ac:dyDescent="0.35">
      <c r="A72" s="194" t="s">
        <v>254</v>
      </c>
      <c r="B72" s="195" t="s">
        <v>350</v>
      </c>
      <c r="C72" s="604">
        <f t="shared" si="41"/>
        <v>43549</v>
      </c>
      <c r="D72" s="199">
        <f t="shared" si="56"/>
        <v>43549</v>
      </c>
      <c r="E72" s="198">
        <f t="shared" si="42"/>
        <v>43550</v>
      </c>
      <c r="F72" s="199">
        <v>43337</v>
      </c>
      <c r="G72" s="200">
        <f t="shared" si="43"/>
        <v>43552</v>
      </c>
      <c r="H72" s="201">
        <f t="shared" si="57"/>
        <v>43552</v>
      </c>
      <c r="I72" s="202" t="s">
        <v>0</v>
      </c>
      <c r="J72" s="201" t="s">
        <v>0</v>
      </c>
      <c r="K72" s="202" t="s">
        <v>0</v>
      </c>
      <c r="L72" s="201" t="s">
        <v>0</v>
      </c>
      <c r="M72" s="202">
        <f>G72+2</f>
        <v>43554</v>
      </c>
      <c r="N72" s="203">
        <f t="shared" si="58"/>
        <v>43554</v>
      </c>
      <c r="O72" s="204" t="s">
        <v>256</v>
      </c>
      <c r="P72" s="205" t="s">
        <v>367</v>
      </c>
      <c r="Q72" s="200" t="s">
        <v>0</v>
      </c>
      <c r="R72" s="201" t="s">
        <v>0</v>
      </c>
      <c r="S72" s="200" t="s">
        <v>0</v>
      </c>
      <c r="T72" s="201" t="s">
        <v>0</v>
      </c>
      <c r="U72" s="200">
        <f>M72+5</f>
        <v>43559</v>
      </c>
      <c r="V72" s="203">
        <f>U72</f>
        <v>43559</v>
      </c>
      <c r="W72" s="206" t="s">
        <v>0</v>
      </c>
      <c r="X72" s="201" t="str">
        <f t="shared" si="59"/>
        <v>-</v>
      </c>
      <c r="Y72" s="207" t="s">
        <v>0</v>
      </c>
      <c r="Z72" s="200">
        <f>G72+AB72</f>
        <v>43572</v>
      </c>
      <c r="AA72" s="201">
        <f t="shared" ref="AA72:AA77" si="61">Z72</f>
        <v>43572</v>
      </c>
      <c r="AB72" s="207">
        <v>20</v>
      </c>
      <c r="AC72" s="208"/>
      <c r="AD72" s="209"/>
      <c r="AE72" s="207"/>
      <c r="AF72" s="200">
        <f>G72+AH72</f>
        <v>43570</v>
      </c>
      <c r="AG72" s="201">
        <f t="shared" ref="AG72:AG78" si="62">AF72</f>
        <v>43570</v>
      </c>
      <c r="AH72" s="207">
        <v>18</v>
      </c>
      <c r="AI72" s="200" t="s">
        <v>0</v>
      </c>
      <c r="AJ72" s="201" t="str">
        <f t="shared" si="60"/>
        <v>-</v>
      </c>
      <c r="AK72" s="207" t="s">
        <v>0</v>
      </c>
      <c r="AL72" s="213" t="s">
        <v>123</v>
      </c>
      <c r="AM72" s="543" t="s">
        <v>4</v>
      </c>
      <c r="AN72" s="192" t="s">
        <v>60</v>
      </c>
      <c r="AO72" s="192"/>
      <c r="AP72" s="193" t="s">
        <v>226</v>
      </c>
    </row>
    <row r="73" spans="1:47" s="119" customFormat="1" ht="17.149999999999999" customHeight="1" x14ac:dyDescent="0.35">
      <c r="A73" s="215" t="s">
        <v>254</v>
      </c>
      <c r="B73" s="216" t="s">
        <v>295</v>
      </c>
      <c r="C73" s="604">
        <f t="shared" si="41"/>
        <v>43549</v>
      </c>
      <c r="D73" s="199">
        <f t="shared" si="56"/>
        <v>43549</v>
      </c>
      <c r="E73" s="198">
        <f t="shared" si="42"/>
        <v>43550</v>
      </c>
      <c r="F73" s="199">
        <v>43336</v>
      </c>
      <c r="G73" s="200">
        <f>G65+7</f>
        <v>43552</v>
      </c>
      <c r="H73" s="201">
        <f t="shared" si="57"/>
        <v>43552</v>
      </c>
      <c r="I73" s="202"/>
      <c r="J73" s="201"/>
      <c r="K73" s="202"/>
      <c r="L73" s="201"/>
      <c r="M73" s="202">
        <f>G73+2</f>
        <v>43554</v>
      </c>
      <c r="N73" s="203">
        <f t="shared" si="58"/>
        <v>43554</v>
      </c>
      <c r="O73" s="204" t="s">
        <v>375</v>
      </c>
      <c r="P73" s="205" t="s">
        <v>376</v>
      </c>
      <c r="Q73" s="217"/>
      <c r="R73" s="218"/>
      <c r="S73" s="217"/>
      <c r="T73" s="218"/>
      <c r="U73" s="217">
        <f>M73+2</f>
        <v>43556</v>
      </c>
      <c r="V73" s="219">
        <f>U73</f>
        <v>43556</v>
      </c>
      <c r="W73" s="220">
        <f>G73+Y73</f>
        <v>43563</v>
      </c>
      <c r="X73" s="218">
        <f t="shared" si="59"/>
        <v>43563</v>
      </c>
      <c r="Y73" s="221">
        <v>11</v>
      </c>
      <c r="Z73" s="217">
        <f>G73+AB73</f>
        <v>43564</v>
      </c>
      <c r="AA73" s="218">
        <f t="shared" si="61"/>
        <v>43564</v>
      </c>
      <c r="AB73" s="221">
        <v>12</v>
      </c>
      <c r="AC73" s="222">
        <f>G73+AE73</f>
        <v>43565</v>
      </c>
      <c r="AD73" s="223">
        <f>AC73</f>
        <v>43565</v>
      </c>
      <c r="AE73" s="221">
        <v>13</v>
      </c>
      <c r="AF73" s="217" t="s">
        <v>0</v>
      </c>
      <c r="AG73" s="218" t="str">
        <f t="shared" si="62"/>
        <v>-</v>
      </c>
      <c r="AH73" s="221" t="s">
        <v>0</v>
      </c>
      <c r="AI73" s="217">
        <f>G73+AK73</f>
        <v>43566</v>
      </c>
      <c r="AJ73" s="218">
        <f t="shared" si="60"/>
        <v>43566</v>
      </c>
      <c r="AK73" s="221">
        <v>14</v>
      </c>
      <c r="AL73" s="224" t="s">
        <v>214</v>
      </c>
      <c r="AM73" s="541" t="s">
        <v>4</v>
      </c>
      <c r="AN73" s="227" t="s">
        <v>60</v>
      </c>
      <c r="AO73" s="257"/>
      <c r="AP73" s="228" t="s">
        <v>232</v>
      </c>
      <c r="AU73" s="258"/>
    </row>
    <row r="74" spans="1:47" s="119" customFormat="1" ht="17.149999999999999" customHeight="1" x14ac:dyDescent="0.35">
      <c r="A74" s="215" t="s">
        <v>275</v>
      </c>
      <c r="B74" s="216" t="s">
        <v>383</v>
      </c>
      <c r="C74" s="604">
        <f t="shared" si="41"/>
        <v>43550</v>
      </c>
      <c r="D74" s="199">
        <f t="shared" si="56"/>
        <v>43550</v>
      </c>
      <c r="E74" s="198">
        <f t="shared" si="42"/>
        <v>43551</v>
      </c>
      <c r="F74" s="229">
        <f>E74</f>
        <v>43551</v>
      </c>
      <c r="G74" s="200">
        <f t="shared" ref="G74:G86" si="63">G66+7</f>
        <v>43553</v>
      </c>
      <c r="H74" s="218">
        <f t="shared" si="57"/>
        <v>43553</v>
      </c>
      <c r="I74" s="202" t="s">
        <v>0</v>
      </c>
      <c r="J74" s="218" t="str">
        <f>I74</f>
        <v>-</v>
      </c>
      <c r="K74" s="202">
        <f>G74+7</f>
        <v>43560</v>
      </c>
      <c r="L74" s="218">
        <f>K74</f>
        <v>43560</v>
      </c>
      <c r="M74" s="202" t="s">
        <v>0</v>
      </c>
      <c r="N74" s="203" t="str">
        <f t="shared" si="58"/>
        <v>-</v>
      </c>
      <c r="O74" s="231" t="s">
        <v>175</v>
      </c>
      <c r="P74" s="232" t="s">
        <v>405</v>
      </c>
      <c r="Q74" s="217" t="s">
        <v>0</v>
      </c>
      <c r="R74" s="218" t="str">
        <f>Q74</f>
        <v>-</v>
      </c>
      <c r="S74" s="217">
        <f>S66+7</f>
        <v>43560</v>
      </c>
      <c r="T74" s="218">
        <f>S74</f>
        <v>43560</v>
      </c>
      <c r="U74" s="217" t="s">
        <v>0</v>
      </c>
      <c r="V74" s="219" t="str">
        <f>U74</f>
        <v>-</v>
      </c>
      <c r="W74" s="206">
        <f>G74+Y74</f>
        <v>43563</v>
      </c>
      <c r="X74" s="201">
        <f t="shared" si="59"/>
        <v>43563</v>
      </c>
      <c r="Y74" s="207">
        <v>10</v>
      </c>
      <c r="Z74" s="217">
        <f>G74+AB74</f>
        <v>43564</v>
      </c>
      <c r="AA74" s="218">
        <f t="shared" si="61"/>
        <v>43564</v>
      </c>
      <c r="AB74" s="221">
        <v>11</v>
      </c>
      <c r="AC74" s="208">
        <f>G74+AE74</f>
        <v>43566</v>
      </c>
      <c r="AD74" s="209">
        <f>AC74</f>
        <v>43566</v>
      </c>
      <c r="AE74" s="207">
        <v>13</v>
      </c>
      <c r="AF74" s="200" t="s">
        <v>0</v>
      </c>
      <c r="AG74" s="201" t="str">
        <f t="shared" si="62"/>
        <v>-</v>
      </c>
      <c r="AH74" s="207" t="s">
        <v>0</v>
      </c>
      <c r="AI74" s="200" t="s">
        <v>0</v>
      </c>
      <c r="AJ74" s="201" t="str">
        <f t="shared" si="60"/>
        <v>-</v>
      </c>
      <c r="AK74" s="207" t="s">
        <v>0</v>
      </c>
      <c r="AL74" s="213" t="s">
        <v>66</v>
      </c>
      <c r="AM74" s="543" t="s">
        <v>4</v>
      </c>
      <c r="AN74" s="192" t="s">
        <v>5</v>
      </c>
      <c r="AO74" s="224"/>
      <c r="AP74" s="193" t="s">
        <v>223</v>
      </c>
    </row>
    <row r="75" spans="1:47" s="119" customFormat="1" ht="17.149999999999999" customHeight="1" x14ac:dyDescent="0.35">
      <c r="A75" s="215" t="s">
        <v>275</v>
      </c>
      <c r="B75" s="216" t="s">
        <v>384</v>
      </c>
      <c r="C75" s="604">
        <f t="shared" si="41"/>
        <v>43550</v>
      </c>
      <c r="D75" s="199">
        <f t="shared" si="56"/>
        <v>43550</v>
      </c>
      <c r="E75" s="198">
        <f t="shared" si="42"/>
        <v>43551</v>
      </c>
      <c r="F75" s="229">
        <v>43335</v>
      </c>
      <c r="G75" s="200">
        <f t="shared" si="63"/>
        <v>43553</v>
      </c>
      <c r="H75" s="218">
        <f t="shared" si="57"/>
        <v>43553</v>
      </c>
      <c r="I75" s="202" t="s">
        <v>0</v>
      </c>
      <c r="J75" s="218" t="s">
        <v>0</v>
      </c>
      <c r="K75" s="202">
        <f>G75+7</f>
        <v>43560</v>
      </c>
      <c r="L75" s="218">
        <v>43343</v>
      </c>
      <c r="M75" s="202" t="s">
        <v>0</v>
      </c>
      <c r="N75" s="203" t="str">
        <f t="shared" si="58"/>
        <v>-</v>
      </c>
      <c r="O75" s="231" t="s">
        <v>387</v>
      </c>
      <c r="P75" s="232" t="s">
        <v>398</v>
      </c>
      <c r="Q75" s="217" t="s">
        <v>0</v>
      </c>
      <c r="R75" s="218" t="s">
        <v>0</v>
      </c>
      <c r="S75" s="217">
        <f>S67+7</f>
        <v>43567</v>
      </c>
      <c r="T75" s="218">
        <f>S75</f>
        <v>43567</v>
      </c>
      <c r="U75" s="217" t="s">
        <v>0</v>
      </c>
      <c r="V75" s="219" t="s">
        <v>0</v>
      </c>
      <c r="W75" s="206" t="s">
        <v>0</v>
      </c>
      <c r="X75" s="201" t="str">
        <f t="shared" si="59"/>
        <v>-</v>
      </c>
      <c r="Y75" s="207" t="s">
        <v>0</v>
      </c>
      <c r="Z75" s="217" t="s">
        <v>0</v>
      </c>
      <c r="AA75" s="218" t="str">
        <f t="shared" si="61"/>
        <v>-</v>
      </c>
      <c r="AB75" s="221" t="s">
        <v>0</v>
      </c>
      <c r="AC75" s="208" t="s">
        <v>0</v>
      </c>
      <c r="AD75" s="209" t="str">
        <f>AC75</f>
        <v>-</v>
      </c>
      <c r="AE75" s="207" t="s">
        <v>0</v>
      </c>
      <c r="AF75" s="200">
        <f>G75+AH75</f>
        <v>43570</v>
      </c>
      <c r="AG75" s="201">
        <f t="shared" si="62"/>
        <v>43570</v>
      </c>
      <c r="AH75" s="207">
        <v>17</v>
      </c>
      <c r="AI75" s="200">
        <f>G75+AK75</f>
        <v>43570</v>
      </c>
      <c r="AJ75" s="201">
        <f t="shared" si="60"/>
        <v>43570</v>
      </c>
      <c r="AK75" s="207">
        <v>17</v>
      </c>
      <c r="AL75" s="213" t="s">
        <v>66</v>
      </c>
      <c r="AM75" s="543" t="s">
        <v>4</v>
      </c>
      <c r="AN75" s="192" t="s">
        <v>5</v>
      </c>
      <c r="AO75" s="224"/>
      <c r="AP75" s="193" t="s">
        <v>223</v>
      </c>
    </row>
    <row r="76" spans="1:47" s="119" customFormat="1" ht="17.149999999999999" customHeight="1" x14ac:dyDescent="0.35">
      <c r="A76" s="215" t="s">
        <v>227</v>
      </c>
      <c r="B76" s="216" t="s">
        <v>288</v>
      </c>
      <c r="C76" s="604">
        <f t="shared" si="41"/>
        <v>43551</v>
      </c>
      <c r="D76" s="199">
        <f t="shared" si="56"/>
        <v>43551</v>
      </c>
      <c r="E76" s="198">
        <f t="shared" si="42"/>
        <v>43552</v>
      </c>
      <c r="F76" s="229">
        <v>43337</v>
      </c>
      <c r="G76" s="200">
        <f t="shared" si="63"/>
        <v>43554</v>
      </c>
      <c r="H76" s="218">
        <f t="shared" si="57"/>
        <v>43554</v>
      </c>
      <c r="I76" s="202"/>
      <c r="J76" s="218"/>
      <c r="K76" s="202"/>
      <c r="L76" s="218"/>
      <c r="M76" s="202">
        <f>G76+2</f>
        <v>43556</v>
      </c>
      <c r="N76" s="203">
        <f t="shared" si="58"/>
        <v>43556</v>
      </c>
      <c r="O76" s="231" t="s">
        <v>197</v>
      </c>
      <c r="P76" s="232" t="s">
        <v>410</v>
      </c>
      <c r="Q76" s="217"/>
      <c r="R76" s="218"/>
      <c r="S76" s="217"/>
      <c r="T76" s="218"/>
      <c r="U76" s="217">
        <f>M76+3</f>
        <v>43559</v>
      </c>
      <c r="V76" s="219">
        <f>U76</f>
        <v>43559</v>
      </c>
      <c r="W76" s="220">
        <f>G76+Y76</f>
        <v>43568</v>
      </c>
      <c r="X76" s="218">
        <f t="shared" si="59"/>
        <v>43568</v>
      </c>
      <c r="Y76" s="221">
        <v>14</v>
      </c>
      <c r="Z76" s="217">
        <f>G76+AB76</f>
        <v>43569</v>
      </c>
      <c r="AA76" s="218">
        <f>Z76</f>
        <v>43569</v>
      </c>
      <c r="AB76" s="221">
        <v>15</v>
      </c>
      <c r="AC76" s="222">
        <f>G76+AE76</f>
        <v>43571</v>
      </c>
      <c r="AD76" s="223">
        <f>AC76</f>
        <v>43571</v>
      </c>
      <c r="AE76" s="221">
        <v>17</v>
      </c>
      <c r="AF76" s="217" t="s">
        <v>0</v>
      </c>
      <c r="AG76" s="218" t="str">
        <f t="shared" si="62"/>
        <v>-</v>
      </c>
      <c r="AH76" s="221" t="s">
        <v>0</v>
      </c>
      <c r="AI76" s="217">
        <f>G76+AK76</f>
        <v>43572</v>
      </c>
      <c r="AJ76" s="218">
        <f t="shared" si="60"/>
        <v>43572</v>
      </c>
      <c r="AK76" s="221">
        <v>18</v>
      </c>
      <c r="AL76" s="224" t="s">
        <v>214</v>
      </c>
      <c r="AM76" s="541" t="s">
        <v>4</v>
      </c>
      <c r="AN76" s="227" t="s">
        <v>60</v>
      </c>
      <c r="AO76" s="224"/>
      <c r="AP76" s="228" t="s">
        <v>217</v>
      </c>
    </row>
    <row r="77" spans="1:47" s="603" customFormat="1" ht="17.149999999999999" customHeight="1" x14ac:dyDescent="0.35">
      <c r="A77" s="455" t="s">
        <v>428</v>
      </c>
      <c r="B77" s="549" t="s">
        <v>430</v>
      </c>
      <c r="C77" s="184">
        <f t="shared" si="41"/>
        <v>43552</v>
      </c>
      <c r="D77" s="185">
        <f t="shared" si="56"/>
        <v>43552</v>
      </c>
      <c r="E77" s="186">
        <f t="shared" si="42"/>
        <v>43553</v>
      </c>
      <c r="F77" s="451">
        <f t="shared" ref="F77:F86" si="64">E77</f>
        <v>43553</v>
      </c>
      <c r="G77" s="188">
        <f t="shared" si="63"/>
        <v>43555</v>
      </c>
      <c r="H77" s="570">
        <f t="shared" si="57"/>
        <v>43555</v>
      </c>
      <c r="I77" s="583" t="s">
        <v>0</v>
      </c>
      <c r="J77" s="570" t="s">
        <v>0</v>
      </c>
      <c r="K77" s="583" t="s">
        <v>0</v>
      </c>
      <c r="L77" s="570" t="s">
        <v>0</v>
      </c>
      <c r="M77" s="583" t="s">
        <v>0</v>
      </c>
      <c r="N77" s="571" t="s">
        <v>0</v>
      </c>
      <c r="O77" s="584" t="s">
        <v>1</v>
      </c>
      <c r="P77" s="586" t="s">
        <v>0</v>
      </c>
      <c r="Q77" s="569" t="s">
        <v>0</v>
      </c>
      <c r="R77" s="570" t="s">
        <v>0</v>
      </c>
      <c r="S77" s="569" t="s">
        <v>0</v>
      </c>
      <c r="T77" s="570" t="s">
        <v>0</v>
      </c>
      <c r="U77" s="569" t="s">
        <v>0</v>
      </c>
      <c r="V77" s="571" t="s">
        <v>0</v>
      </c>
      <c r="W77" s="345">
        <f>G77+Y77</f>
        <v>43568</v>
      </c>
      <c r="X77" s="187">
        <f t="shared" si="59"/>
        <v>43568</v>
      </c>
      <c r="Y77" s="342">
        <v>13</v>
      </c>
      <c r="Z77" s="569">
        <f>G77+AB77</f>
        <v>43569</v>
      </c>
      <c r="AA77" s="570">
        <f t="shared" si="61"/>
        <v>43569</v>
      </c>
      <c r="AB77" s="446">
        <v>14</v>
      </c>
      <c r="AC77" s="344">
        <f>G77+AE77</f>
        <v>43571</v>
      </c>
      <c r="AD77" s="343">
        <f>AC77</f>
        <v>43571</v>
      </c>
      <c r="AE77" s="342">
        <v>16</v>
      </c>
      <c r="AF77" s="188" t="s">
        <v>0</v>
      </c>
      <c r="AG77" s="187" t="str">
        <f t="shared" si="62"/>
        <v>-</v>
      </c>
      <c r="AH77" s="342" t="s">
        <v>0</v>
      </c>
      <c r="AI77" s="188">
        <f>G77+AK77</f>
        <v>43572</v>
      </c>
      <c r="AJ77" s="187">
        <f t="shared" si="60"/>
        <v>43572</v>
      </c>
      <c r="AK77" s="342">
        <v>17</v>
      </c>
      <c r="AL77" s="189" t="s">
        <v>2</v>
      </c>
      <c r="AM77" s="190" t="s">
        <v>4</v>
      </c>
      <c r="AN77" s="597"/>
      <c r="AO77" s="445"/>
      <c r="AP77" s="613" t="s">
        <v>3</v>
      </c>
    </row>
    <row r="78" spans="1:47" s="119" customFormat="1" ht="17.149999999999999" customHeight="1" thickBot="1" x14ac:dyDescent="0.4">
      <c r="A78" s="233" t="s">
        <v>187</v>
      </c>
      <c r="B78" s="234" t="s">
        <v>429</v>
      </c>
      <c r="C78" s="604">
        <f t="shared" si="41"/>
        <v>43552</v>
      </c>
      <c r="D78" s="199">
        <f t="shared" si="56"/>
        <v>43552</v>
      </c>
      <c r="E78" s="198">
        <f t="shared" si="42"/>
        <v>43553</v>
      </c>
      <c r="F78" s="229">
        <f t="shared" si="64"/>
        <v>43553</v>
      </c>
      <c r="G78" s="310">
        <f t="shared" si="63"/>
        <v>43555</v>
      </c>
      <c r="H78" s="311">
        <f t="shared" si="57"/>
        <v>43555</v>
      </c>
      <c r="I78" s="237">
        <f>G78+8</f>
        <v>43563</v>
      </c>
      <c r="J78" s="236">
        <f>I78</f>
        <v>43563</v>
      </c>
      <c r="K78" s="237" t="s">
        <v>0</v>
      </c>
      <c r="L78" s="236" t="s">
        <v>0</v>
      </c>
      <c r="M78" s="237" t="s">
        <v>0</v>
      </c>
      <c r="N78" s="238" t="s">
        <v>0</v>
      </c>
      <c r="O78" s="239" t="s">
        <v>192</v>
      </c>
      <c r="P78" s="240" t="s">
        <v>445</v>
      </c>
      <c r="Q78" s="235">
        <f>I78+5</f>
        <v>43568</v>
      </c>
      <c r="R78" s="236">
        <f>Q78</f>
        <v>43568</v>
      </c>
      <c r="S78" s="235" t="s">
        <v>0</v>
      </c>
      <c r="T78" s="236" t="s">
        <v>0</v>
      </c>
      <c r="U78" s="235" t="s">
        <v>0</v>
      </c>
      <c r="V78" s="238" t="s">
        <v>0</v>
      </c>
      <c r="W78" s="241" t="s">
        <v>0</v>
      </c>
      <c r="X78" s="236" t="s">
        <v>0</v>
      </c>
      <c r="Y78" s="313" t="s">
        <v>0</v>
      </c>
      <c r="Z78" s="235" t="s">
        <v>0</v>
      </c>
      <c r="AA78" s="236" t="s">
        <v>0</v>
      </c>
      <c r="AB78" s="242" t="s">
        <v>0</v>
      </c>
      <c r="AC78" s="243" t="s">
        <v>0</v>
      </c>
      <c r="AD78" s="244" t="s">
        <v>0</v>
      </c>
      <c r="AE78" s="242" t="s">
        <v>0</v>
      </c>
      <c r="AF78" s="235">
        <f>G78+AH78</f>
        <v>43572</v>
      </c>
      <c r="AG78" s="236">
        <f t="shared" si="62"/>
        <v>43572</v>
      </c>
      <c r="AH78" s="242">
        <v>17</v>
      </c>
      <c r="AI78" s="235" t="s">
        <v>0</v>
      </c>
      <c r="AJ78" s="236" t="s">
        <v>0</v>
      </c>
      <c r="AK78" s="242" t="s">
        <v>0</v>
      </c>
      <c r="AL78" s="248" t="s">
        <v>2</v>
      </c>
      <c r="AM78" s="542" t="s">
        <v>4</v>
      </c>
      <c r="AN78" s="612" t="s">
        <v>221</v>
      </c>
      <c r="AO78" s="248"/>
      <c r="AP78" s="250" t="s">
        <v>222</v>
      </c>
    </row>
    <row r="79" spans="1:47" s="119" customFormat="1" ht="17.149999999999999" customHeight="1" x14ac:dyDescent="0.35">
      <c r="A79" s="120" t="s">
        <v>254</v>
      </c>
      <c r="B79" s="121" t="s">
        <v>351</v>
      </c>
      <c r="C79" s="551">
        <f t="shared" si="41"/>
        <v>43556</v>
      </c>
      <c r="D79" s="553">
        <f t="shared" si="56"/>
        <v>43556</v>
      </c>
      <c r="E79" s="554">
        <f t="shared" si="42"/>
        <v>43557</v>
      </c>
      <c r="F79" s="553">
        <f t="shared" si="64"/>
        <v>43557</v>
      </c>
      <c r="G79" s="125">
        <f t="shared" si="63"/>
        <v>43559</v>
      </c>
      <c r="H79" s="126">
        <f t="shared" si="57"/>
        <v>43559</v>
      </c>
      <c r="I79" s="561" t="s">
        <v>0</v>
      </c>
      <c r="J79" s="126" t="s">
        <v>0</v>
      </c>
      <c r="K79" s="127" t="s">
        <v>0</v>
      </c>
      <c r="L79" s="126" t="s">
        <v>0</v>
      </c>
      <c r="M79" s="127">
        <f>G79+2</f>
        <v>43561</v>
      </c>
      <c r="N79" s="128">
        <f t="shared" ref="N79:N84" si="65">M79</f>
        <v>43561</v>
      </c>
      <c r="O79" s="129" t="s">
        <v>357</v>
      </c>
      <c r="P79" s="130" t="s">
        <v>326</v>
      </c>
      <c r="Q79" s="125" t="s">
        <v>0</v>
      </c>
      <c r="R79" s="126" t="s">
        <v>0</v>
      </c>
      <c r="S79" s="125" t="s">
        <v>0</v>
      </c>
      <c r="T79" s="126" t="s">
        <v>0</v>
      </c>
      <c r="U79" s="125">
        <f>M79+7</f>
        <v>43568</v>
      </c>
      <c r="V79" s="128">
        <f t="shared" ref="V79:V84" si="66">U79</f>
        <v>43568</v>
      </c>
      <c r="W79" s="573">
        <f>G79+Y79</f>
        <v>43577</v>
      </c>
      <c r="X79" s="558">
        <f t="shared" ref="X79:X85" si="67">W79</f>
        <v>43577</v>
      </c>
      <c r="Y79" s="575">
        <v>18</v>
      </c>
      <c r="Z79" s="555" t="s">
        <v>0</v>
      </c>
      <c r="AA79" s="558" t="s">
        <v>0</v>
      </c>
      <c r="AB79" s="575" t="s">
        <v>0</v>
      </c>
      <c r="AC79" s="576">
        <f>G79+AE79</f>
        <v>43578</v>
      </c>
      <c r="AD79" s="577">
        <f>AC79</f>
        <v>43578</v>
      </c>
      <c r="AE79" s="575">
        <v>19</v>
      </c>
      <c r="AF79" s="555" t="s">
        <v>0</v>
      </c>
      <c r="AG79" s="558" t="s">
        <v>0</v>
      </c>
      <c r="AH79" s="575" t="s">
        <v>0</v>
      </c>
      <c r="AI79" s="555">
        <f>G79+AK79</f>
        <v>43580</v>
      </c>
      <c r="AJ79" s="558">
        <f t="shared" ref="AJ79:AJ85" si="68">AI79</f>
        <v>43580</v>
      </c>
      <c r="AK79" s="602">
        <v>21</v>
      </c>
      <c r="AL79" s="578" t="s">
        <v>123</v>
      </c>
      <c r="AM79" s="579" t="s">
        <v>4</v>
      </c>
      <c r="AN79" s="117" t="s">
        <v>60</v>
      </c>
      <c r="AO79" s="259"/>
      <c r="AP79" s="118" t="s">
        <v>225</v>
      </c>
    </row>
    <row r="80" spans="1:47" s="119" customFormat="1" ht="17.149999999999999" customHeight="1" x14ac:dyDescent="0.35">
      <c r="A80" s="120" t="s">
        <v>254</v>
      </c>
      <c r="B80" s="121" t="s">
        <v>351</v>
      </c>
      <c r="C80" s="122">
        <f t="shared" si="41"/>
        <v>43556</v>
      </c>
      <c r="D80" s="123">
        <f t="shared" si="56"/>
        <v>43556</v>
      </c>
      <c r="E80" s="124">
        <f t="shared" si="42"/>
        <v>43557</v>
      </c>
      <c r="F80" s="123">
        <f t="shared" si="64"/>
        <v>43557</v>
      </c>
      <c r="G80" s="125">
        <f t="shared" si="63"/>
        <v>43559</v>
      </c>
      <c r="H80" s="126">
        <f t="shared" si="57"/>
        <v>43559</v>
      </c>
      <c r="I80" s="127" t="s">
        <v>0</v>
      </c>
      <c r="J80" s="126" t="s">
        <v>0</v>
      </c>
      <c r="K80" s="127" t="s">
        <v>0</v>
      </c>
      <c r="L80" s="126" t="s">
        <v>0</v>
      </c>
      <c r="M80" s="127">
        <f>G80+2</f>
        <v>43561</v>
      </c>
      <c r="N80" s="128">
        <f t="shared" si="65"/>
        <v>43561</v>
      </c>
      <c r="O80" s="129" t="s">
        <v>358</v>
      </c>
      <c r="P80" s="130" t="s">
        <v>368</v>
      </c>
      <c r="Q80" s="125" t="s">
        <v>0</v>
      </c>
      <c r="R80" s="126" t="s">
        <v>0</v>
      </c>
      <c r="S80" s="125" t="s">
        <v>0</v>
      </c>
      <c r="T80" s="126" t="s">
        <v>0</v>
      </c>
      <c r="U80" s="125">
        <f>M80+5</f>
        <v>43566</v>
      </c>
      <c r="V80" s="128">
        <f t="shared" si="66"/>
        <v>43566</v>
      </c>
      <c r="W80" s="131" t="s">
        <v>0</v>
      </c>
      <c r="X80" s="126" t="str">
        <f t="shared" si="67"/>
        <v>-</v>
      </c>
      <c r="Y80" s="132" t="s">
        <v>0</v>
      </c>
      <c r="Z80" s="125">
        <f>G80+AB80</f>
        <v>43579</v>
      </c>
      <c r="AA80" s="126">
        <f t="shared" ref="AA80:AA85" si="69">Z80</f>
        <v>43579</v>
      </c>
      <c r="AB80" s="132">
        <v>20</v>
      </c>
      <c r="AC80" s="133"/>
      <c r="AD80" s="134"/>
      <c r="AE80" s="132"/>
      <c r="AF80" s="125">
        <f>G80+AH80</f>
        <v>43577</v>
      </c>
      <c r="AG80" s="126">
        <f t="shared" ref="AG80:AG86" si="70">AF80</f>
        <v>43577</v>
      </c>
      <c r="AH80" s="132">
        <v>18</v>
      </c>
      <c r="AI80" s="135" t="s">
        <v>0</v>
      </c>
      <c r="AJ80" s="136" t="str">
        <f t="shared" si="68"/>
        <v>-</v>
      </c>
      <c r="AK80" s="137" t="s">
        <v>0</v>
      </c>
      <c r="AL80" s="138" t="s">
        <v>123</v>
      </c>
      <c r="AM80" s="544" t="s">
        <v>4</v>
      </c>
      <c r="AN80" s="140" t="s">
        <v>60</v>
      </c>
      <c r="AO80" s="141"/>
      <c r="AP80" s="142" t="s">
        <v>226</v>
      </c>
    </row>
    <row r="81" spans="1:42" s="119" customFormat="1" ht="17.149999999999999" customHeight="1" x14ac:dyDescent="0.35">
      <c r="A81" s="143" t="s">
        <v>254</v>
      </c>
      <c r="B81" s="144" t="s">
        <v>284</v>
      </c>
      <c r="C81" s="122">
        <f t="shared" si="41"/>
        <v>43556</v>
      </c>
      <c r="D81" s="145">
        <f>C81</f>
        <v>43556</v>
      </c>
      <c r="E81" s="146">
        <f t="shared" si="42"/>
        <v>43557</v>
      </c>
      <c r="F81" s="145">
        <f t="shared" si="64"/>
        <v>43557</v>
      </c>
      <c r="G81" s="147">
        <f t="shared" si="63"/>
        <v>43559</v>
      </c>
      <c r="H81" s="148">
        <f t="shared" si="57"/>
        <v>43559</v>
      </c>
      <c r="I81" s="149"/>
      <c r="J81" s="126"/>
      <c r="K81" s="127"/>
      <c r="L81" s="126"/>
      <c r="M81" s="127">
        <f>G81+2</f>
        <v>43561</v>
      </c>
      <c r="N81" s="128">
        <f t="shared" si="65"/>
        <v>43561</v>
      </c>
      <c r="O81" s="129" t="s">
        <v>377</v>
      </c>
      <c r="P81" s="130" t="s">
        <v>285</v>
      </c>
      <c r="Q81" s="147"/>
      <c r="R81" s="148"/>
      <c r="S81" s="147"/>
      <c r="T81" s="148"/>
      <c r="U81" s="147">
        <f>M81+2</f>
        <v>43563</v>
      </c>
      <c r="V81" s="150">
        <f t="shared" si="66"/>
        <v>43563</v>
      </c>
      <c r="W81" s="153">
        <f>G81+Y81</f>
        <v>43570</v>
      </c>
      <c r="X81" s="148">
        <f t="shared" si="67"/>
        <v>43570</v>
      </c>
      <c r="Y81" s="154">
        <v>11</v>
      </c>
      <c r="Z81" s="147">
        <f>G81+AB81</f>
        <v>43571</v>
      </c>
      <c r="AA81" s="148">
        <f t="shared" si="69"/>
        <v>43571</v>
      </c>
      <c r="AB81" s="154">
        <v>12</v>
      </c>
      <c r="AC81" s="155">
        <f>G81+AE81</f>
        <v>43572</v>
      </c>
      <c r="AD81" s="156">
        <f>AC81</f>
        <v>43572</v>
      </c>
      <c r="AE81" s="154">
        <v>13</v>
      </c>
      <c r="AF81" s="147" t="s">
        <v>0</v>
      </c>
      <c r="AG81" s="148" t="str">
        <f t="shared" si="70"/>
        <v>-</v>
      </c>
      <c r="AH81" s="154" t="s">
        <v>0</v>
      </c>
      <c r="AI81" s="147">
        <f>G81+AK81</f>
        <v>43573</v>
      </c>
      <c r="AJ81" s="148">
        <f t="shared" si="68"/>
        <v>43573</v>
      </c>
      <c r="AK81" s="154">
        <v>14</v>
      </c>
      <c r="AL81" s="160" t="s">
        <v>214</v>
      </c>
      <c r="AM81" s="539" t="s">
        <v>4</v>
      </c>
      <c r="AN81" s="163" t="s">
        <v>60</v>
      </c>
      <c r="AO81" s="260"/>
      <c r="AP81" s="164" t="s">
        <v>232</v>
      </c>
    </row>
    <row r="82" spans="1:42" s="119" customFormat="1" ht="17.149999999999999" customHeight="1" x14ac:dyDescent="0.35">
      <c r="A82" s="143" t="s">
        <v>385</v>
      </c>
      <c r="B82" s="144" t="s">
        <v>386</v>
      </c>
      <c r="C82" s="122">
        <f t="shared" si="41"/>
        <v>43557</v>
      </c>
      <c r="D82" s="145">
        <f t="shared" si="56"/>
        <v>43557</v>
      </c>
      <c r="E82" s="146">
        <f t="shared" si="42"/>
        <v>43558</v>
      </c>
      <c r="F82" s="145">
        <f t="shared" si="64"/>
        <v>43558</v>
      </c>
      <c r="G82" s="147">
        <f t="shared" si="63"/>
        <v>43560</v>
      </c>
      <c r="H82" s="148">
        <f t="shared" si="57"/>
        <v>43560</v>
      </c>
      <c r="I82" s="127" t="s">
        <v>0</v>
      </c>
      <c r="J82" s="126" t="str">
        <f>I82</f>
        <v>-</v>
      </c>
      <c r="K82" s="127">
        <f>G82+7</f>
        <v>43567</v>
      </c>
      <c r="L82" s="126">
        <f>K82</f>
        <v>43567</v>
      </c>
      <c r="M82" s="127" t="s">
        <v>0</v>
      </c>
      <c r="N82" s="128" t="str">
        <f t="shared" si="65"/>
        <v>-</v>
      </c>
      <c r="O82" s="129" t="s">
        <v>400</v>
      </c>
      <c r="P82" s="130" t="s">
        <v>406</v>
      </c>
      <c r="Q82" s="125" t="s">
        <v>0</v>
      </c>
      <c r="R82" s="126" t="str">
        <f>Q82</f>
        <v>-</v>
      </c>
      <c r="S82" s="125">
        <f>S74+7</f>
        <v>43567</v>
      </c>
      <c r="T82" s="126">
        <f>S82</f>
        <v>43567</v>
      </c>
      <c r="U82" s="125" t="s">
        <v>0</v>
      </c>
      <c r="V82" s="128" t="str">
        <f t="shared" si="66"/>
        <v>-</v>
      </c>
      <c r="W82" s="131">
        <f>G82+Y82</f>
        <v>43570</v>
      </c>
      <c r="X82" s="126">
        <f t="shared" si="67"/>
        <v>43570</v>
      </c>
      <c r="Y82" s="132">
        <v>10</v>
      </c>
      <c r="Z82" s="147">
        <f>G82+AB82</f>
        <v>43571</v>
      </c>
      <c r="AA82" s="148">
        <f t="shared" si="69"/>
        <v>43571</v>
      </c>
      <c r="AB82" s="154">
        <v>11</v>
      </c>
      <c r="AC82" s="133">
        <f>G82+AE82</f>
        <v>43573</v>
      </c>
      <c r="AD82" s="134">
        <f>AC82</f>
        <v>43573</v>
      </c>
      <c r="AE82" s="132">
        <v>13</v>
      </c>
      <c r="AF82" s="125" t="s">
        <v>0</v>
      </c>
      <c r="AG82" s="126" t="str">
        <f t="shared" si="70"/>
        <v>-</v>
      </c>
      <c r="AH82" s="132" t="s">
        <v>0</v>
      </c>
      <c r="AI82" s="125" t="s">
        <v>0</v>
      </c>
      <c r="AJ82" s="126" t="str">
        <f t="shared" si="68"/>
        <v>-</v>
      </c>
      <c r="AK82" s="132" t="s">
        <v>0</v>
      </c>
      <c r="AL82" s="138" t="s">
        <v>66</v>
      </c>
      <c r="AM82" s="544" t="s">
        <v>4</v>
      </c>
      <c r="AN82" s="141" t="s">
        <v>5</v>
      </c>
      <c r="AO82" s="260"/>
      <c r="AP82" s="142" t="s">
        <v>223</v>
      </c>
    </row>
    <row r="83" spans="1:42" s="119" customFormat="1" ht="17.149999999999999" customHeight="1" x14ac:dyDescent="0.35">
      <c r="A83" s="143" t="s">
        <v>385</v>
      </c>
      <c r="B83" s="144" t="s">
        <v>386</v>
      </c>
      <c r="C83" s="122">
        <f t="shared" si="41"/>
        <v>43557</v>
      </c>
      <c r="D83" s="145">
        <f t="shared" si="56"/>
        <v>43557</v>
      </c>
      <c r="E83" s="146">
        <f t="shared" si="42"/>
        <v>43558</v>
      </c>
      <c r="F83" s="145">
        <f t="shared" si="64"/>
        <v>43558</v>
      </c>
      <c r="G83" s="147">
        <f t="shared" si="63"/>
        <v>43560</v>
      </c>
      <c r="H83" s="148">
        <f t="shared" si="57"/>
        <v>43560</v>
      </c>
      <c r="I83" s="127" t="s">
        <v>0</v>
      </c>
      <c r="J83" s="126" t="str">
        <f>I83</f>
        <v>-</v>
      </c>
      <c r="K83" s="127">
        <f>G83+7</f>
        <v>43567</v>
      </c>
      <c r="L83" s="126">
        <f>K83</f>
        <v>43567</v>
      </c>
      <c r="M83" s="127" t="s">
        <v>0</v>
      </c>
      <c r="N83" s="128" t="str">
        <f t="shared" si="65"/>
        <v>-</v>
      </c>
      <c r="O83" s="129" t="s">
        <v>172</v>
      </c>
      <c r="P83" s="130" t="s">
        <v>399</v>
      </c>
      <c r="Q83" s="125" t="s">
        <v>0</v>
      </c>
      <c r="R83" s="126" t="str">
        <f>Q83</f>
        <v>-</v>
      </c>
      <c r="S83" s="125">
        <f>S75+7</f>
        <v>43574</v>
      </c>
      <c r="T83" s="126">
        <f>S83</f>
        <v>43574</v>
      </c>
      <c r="U83" s="125" t="s">
        <v>0</v>
      </c>
      <c r="V83" s="128" t="str">
        <f t="shared" si="66"/>
        <v>-</v>
      </c>
      <c r="W83" s="131" t="s">
        <v>0</v>
      </c>
      <c r="X83" s="126" t="str">
        <f t="shared" si="67"/>
        <v>-</v>
      </c>
      <c r="Y83" s="132" t="s">
        <v>0</v>
      </c>
      <c r="Z83" s="147" t="s">
        <v>0</v>
      </c>
      <c r="AA83" s="148" t="str">
        <f t="shared" si="69"/>
        <v>-</v>
      </c>
      <c r="AB83" s="154" t="s">
        <v>0</v>
      </c>
      <c r="AC83" s="133" t="s">
        <v>0</v>
      </c>
      <c r="AD83" s="134" t="str">
        <f>AC83</f>
        <v>-</v>
      </c>
      <c r="AE83" s="132" t="s">
        <v>0</v>
      </c>
      <c r="AF83" s="125">
        <f>G83+AH83</f>
        <v>43577</v>
      </c>
      <c r="AG83" s="126">
        <f t="shared" si="70"/>
        <v>43577</v>
      </c>
      <c r="AH83" s="132">
        <v>17</v>
      </c>
      <c r="AI83" s="125">
        <f>G83+AK83</f>
        <v>43577</v>
      </c>
      <c r="AJ83" s="126">
        <f t="shared" si="68"/>
        <v>43577</v>
      </c>
      <c r="AK83" s="132">
        <v>17</v>
      </c>
      <c r="AL83" s="138" t="s">
        <v>66</v>
      </c>
      <c r="AM83" s="544" t="s">
        <v>4</v>
      </c>
      <c r="AN83" s="141" t="s">
        <v>5</v>
      </c>
      <c r="AO83" s="260"/>
      <c r="AP83" s="142" t="s">
        <v>223</v>
      </c>
    </row>
    <row r="84" spans="1:42" s="119" customFormat="1" ht="17.149999999999999" customHeight="1" x14ac:dyDescent="0.35">
      <c r="A84" s="143" t="s">
        <v>227</v>
      </c>
      <c r="B84" s="144" t="s">
        <v>289</v>
      </c>
      <c r="C84" s="122">
        <f t="shared" si="41"/>
        <v>43558</v>
      </c>
      <c r="D84" s="145">
        <f t="shared" si="56"/>
        <v>43558</v>
      </c>
      <c r="E84" s="146">
        <f t="shared" si="42"/>
        <v>43559</v>
      </c>
      <c r="F84" s="145">
        <f t="shared" si="64"/>
        <v>43559</v>
      </c>
      <c r="G84" s="147">
        <f t="shared" si="63"/>
        <v>43561</v>
      </c>
      <c r="H84" s="148">
        <f t="shared" si="57"/>
        <v>43561</v>
      </c>
      <c r="I84" s="149"/>
      <c r="J84" s="126"/>
      <c r="K84" s="127"/>
      <c r="L84" s="126"/>
      <c r="M84" s="127">
        <f>G84+2</f>
        <v>43563</v>
      </c>
      <c r="N84" s="128">
        <f t="shared" si="65"/>
        <v>43563</v>
      </c>
      <c r="O84" s="129" t="s">
        <v>411</v>
      </c>
      <c r="P84" s="130" t="s">
        <v>412</v>
      </c>
      <c r="Q84" s="147"/>
      <c r="R84" s="148"/>
      <c r="S84" s="147"/>
      <c r="T84" s="148"/>
      <c r="U84" s="147">
        <f>M84+3</f>
        <v>43566</v>
      </c>
      <c r="V84" s="150">
        <f t="shared" si="66"/>
        <v>43566</v>
      </c>
      <c r="W84" s="153">
        <f>G84+Y84</f>
        <v>43575</v>
      </c>
      <c r="X84" s="148">
        <f t="shared" si="67"/>
        <v>43575</v>
      </c>
      <c r="Y84" s="154">
        <v>14</v>
      </c>
      <c r="Z84" s="147">
        <f>G84+AB84</f>
        <v>43576</v>
      </c>
      <c r="AA84" s="148">
        <f>Z84</f>
        <v>43576</v>
      </c>
      <c r="AB84" s="154">
        <v>15</v>
      </c>
      <c r="AC84" s="155">
        <f>G84+AE84</f>
        <v>43578</v>
      </c>
      <c r="AD84" s="156">
        <f>AC84</f>
        <v>43578</v>
      </c>
      <c r="AE84" s="154">
        <v>17</v>
      </c>
      <c r="AF84" s="147" t="s">
        <v>0</v>
      </c>
      <c r="AG84" s="148" t="str">
        <f t="shared" si="70"/>
        <v>-</v>
      </c>
      <c r="AH84" s="154" t="s">
        <v>0</v>
      </c>
      <c r="AI84" s="147">
        <f>G84+AK84</f>
        <v>43579</v>
      </c>
      <c r="AJ84" s="148">
        <f t="shared" si="68"/>
        <v>43579</v>
      </c>
      <c r="AK84" s="154">
        <v>18</v>
      </c>
      <c r="AL84" s="160" t="s">
        <v>214</v>
      </c>
      <c r="AM84" s="539" t="s">
        <v>4</v>
      </c>
      <c r="AN84" s="163" t="s">
        <v>60</v>
      </c>
      <c r="AO84" s="260"/>
      <c r="AP84" s="164" t="s">
        <v>217</v>
      </c>
    </row>
    <row r="85" spans="1:42" s="603" customFormat="1" ht="17.149999999999999" customHeight="1" x14ac:dyDescent="0.35">
      <c r="A85" s="400" t="s">
        <v>431</v>
      </c>
      <c r="B85" s="550" t="s">
        <v>433</v>
      </c>
      <c r="C85" s="581">
        <f t="shared" si="41"/>
        <v>43559</v>
      </c>
      <c r="D85" s="396">
        <f t="shared" si="56"/>
        <v>43559</v>
      </c>
      <c r="E85" s="393">
        <f t="shared" si="42"/>
        <v>43560</v>
      </c>
      <c r="F85" s="396">
        <f t="shared" si="64"/>
        <v>43560</v>
      </c>
      <c r="G85" s="556">
        <f t="shared" si="63"/>
        <v>43562</v>
      </c>
      <c r="H85" s="559">
        <f t="shared" si="57"/>
        <v>43562</v>
      </c>
      <c r="I85" s="254" t="s">
        <v>0</v>
      </c>
      <c r="J85" s="559" t="s">
        <v>0</v>
      </c>
      <c r="K85" s="563" t="s">
        <v>0</v>
      </c>
      <c r="L85" s="559" t="s">
        <v>0</v>
      </c>
      <c r="M85" s="254" t="s">
        <v>0</v>
      </c>
      <c r="N85" s="256" t="s">
        <v>0</v>
      </c>
      <c r="O85" s="566" t="s">
        <v>1</v>
      </c>
      <c r="P85" s="607" t="s">
        <v>0</v>
      </c>
      <c r="Q85" s="253" t="s">
        <v>0</v>
      </c>
      <c r="R85" s="255" t="s">
        <v>0</v>
      </c>
      <c r="S85" s="253" t="s">
        <v>0</v>
      </c>
      <c r="T85" s="255" t="s">
        <v>0</v>
      </c>
      <c r="U85" s="253" t="s">
        <v>0</v>
      </c>
      <c r="V85" s="256" t="s">
        <v>0</v>
      </c>
      <c r="W85" s="334">
        <f>G85+Y85</f>
        <v>43575</v>
      </c>
      <c r="X85" s="255">
        <f t="shared" si="67"/>
        <v>43575</v>
      </c>
      <c r="Y85" s="333">
        <v>13</v>
      </c>
      <c r="Z85" s="556">
        <f>G85+AB85</f>
        <v>43576</v>
      </c>
      <c r="AA85" s="559">
        <f t="shared" si="69"/>
        <v>43576</v>
      </c>
      <c r="AB85" s="391">
        <v>14</v>
      </c>
      <c r="AC85" s="588">
        <f>G85+AE85</f>
        <v>43578</v>
      </c>
      <c r="AD85" s="591">
        <f>AC85</f>
        <v>43578</v>
      </c>
      <c r="AE85" s="333">
        <v>16</v>
      </c>
      <c r="AF85" s="253" t="s">
        <v>0</v>
      </c>
      <c r="AG85" s="255" t="str">
        <f t="shared" si="70"/>
        <v>-</v>
      </c>
      <c r="AH85" s="333" t="s">
        <v>0</v>
      </c>
      <c r="AI85" s="253">
        <f>G85+AK85</f>
        <v>43579</v>
      </c>
      <c r="AJ85" s="255">
        <f t="shared" si="68"/>
        <v>43579</v>
      </c>
      <c r="AK85" s="333">
        <v>17</v>
      </c>
      <c r="AL85" s="332" t="s">
        <v>2</v>
      </c>
      <c r="AM85" s="139" t="s">
        <v>4</v>
      </c>
      <c r="AN85" s="595"/>
      <c r="AO85" s="608"/>
      <c r="AP85" s="69" t="s">
        <v>3</v>
      </c>
    </row>
    <row r="86" spans="1:42" s="268" customFormat="1" ht="17.149999999999999" customHeight="1" thickBot="1" x14ac:dyDescent="0.25">
      <c r="A86" s="261" t="s">
        <v>413</v>
      </c>
      <c r="B86" s="262" t="s">
        <v>432</v>
      </c>
      <c r="C86" s="306">
        <f t="shared" si="41"/>
        <v>43559</v>
      </c>
      <c r="D86" s="307">
        <f t="shared" si="56"/>
        <v>43559</v>
      </c>
      <c r="E86" s="308">
        <f t="shared" si="42"/>
        <v>43560</v>
      </c>
      <c r="F86" s="309">
        <f t="shared" si="64"/>
        <v>43560</v>
      </c>
      <c r="G86" s="266">
        <f t="shared" si="63"/>
        <v>43562</v>
      </c>
      <c r="H86" s="264">
        <f t="shared" si="57"/>
        <v>43562</v>
      </c>
      <c r="I86" s="169">
        <f>G86+8</f>
        <v>43570</v>
      </c>
      <c r="J86" s="264">
        <f>I86</f>
        <v>43570</v>
      </c>
      <c r="K86" s="263" t="s">
        <v>0</v>
      </c>
      <c r="L86" s="264" t="s">
        <v>0</v>
      </c>
      <c r="M86" s="169" t="s">
        <v>0</v>
      </c>
      <c r="N86" s="170" t="s">
        <v>0</v>
      </c>
      <c r="O86" s="265" t="s">
        <v>446</v>
      </c>
      <c r="P86" s="321" t="s">
        <v>447</v>
      </c>
      <c r="Q86" s="167">
        <f>I86+5</f>
        <v>43575</v>
      </c>
      <c r="R86" s="168">
        <f>Q86</f>
        <v>43575</v>
      </c>
      <c r="S86" s="167" t="s">
        <v>0</v>
      </c>
      <c r="T86" s="168" t="s">
        <v>0</v>
      </c>
      <c r="U86" s="167" t="s">
        <v>0</v>
      </c>
      <c r="V86" s="170" t="s">
        <v>0</v>
      </c>
      <c r="W86" s="173" t="s">
        <v>0</v>
      </c>
      <c r="X86" s="168" t="s">
        <v>0</v>
      </c>
      <c r="Y86" s="312" t="s">
        <v>0</v>
      </c>
      <c r="Z86" s="167" t="s">
        <v>0</v>
      </c>
      <c r="AA86" s="168" t="s">
        <v>0</v>
      </c>
      <c r="AB86" s="174" t="s">
        <v>0</v>
      </c>
      <c r="AC86" s="175" t="s">
        <v>0</v>
      </c>
      <c r="AD86" s="176" t="s">
        <v>0</v>
      </c>
      <c r="AE86" s="174" t="s">
        <v>0</v>
      </c>
      <c r="AF86" s="167">
        <f>G86+AH86</f>
        <v>43579</v>
      </c>
      <c r="AG86" s="168">
        <f t="shared" si="70"/>
        <v>43579</v>
      </c>
      <c r="AH86" s="174">
        <v>17</v>
      </c>
      <c r="AI86" s="177" t="s">
        <v>0</v>
      </c>
      <c r="AJ86" s="178" t="s">
        <v>0</v>
      </c>
      <c r="AK86" s="179" t="s">
        <v>0</v>
      </c>
      <c r="AL86" s="180" t="s">
        <v>2</v>
      </c>
      <c r="AM86" s="545" t="s">
        <v>4</v>
      </c>
      <c r="AN86" s="182" t="s">
        <v>221</v>
      </c>
      <c r="AO86" s="267"/>
      <c r="AP86" s="183" t="s">
        <v>222</v>
      </c>
    </row>
    <row r="87" spans="1:42" s="268" customFormat="1" x14ac:dyDescent="0.2">
      <c r="AC87" s="269"/>
      <c r="AD87" s="269"/>
    </row>
    <row r="88" spans="1:42" s="268" customFormat="1" ht="22" customHeight="1" x14ac:dyDescent="0.4">
      <c r="A88" s="270" t="s">
        <v>21</v>
      </c>
      <c r="B88" s="271"/>
      <c r="C88" s="272"/>
      <c r="D88" s="272"/>
      <c r="E88" s="272"/>
      <c r="F88" s="272"/>
      <c r="G88" s="272"/>
      <c r="H88" s="273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4"/>
      <c r="V88" s="274"/>
      <c r="W88" s="274"/>
      <c r="X88" s="275"/>
      <c r="Y88" s="275"/>
      <c r="Z88" s="275"/>
      <c r="AA88" s="275"/>
      <c r="AB88" s="275"/>
      <c r="AC88" s="269"/>
      <c r="AD88" s="269"/>
    </row>
    <row r="89" spans="1:42" s="268" customFormat="1" ht="22" customHeight="1" x14ac:dyDescent="0.4">
      <c r="A89" s="276" t="s">
        <v>6</v>
      </c>
      <c r="B89" s="277"/>
      <c r="C89" s="278"/>
      <c r="D89" s="278"/>
      <c r="E89" s="278"/>
      <c r="F89" s="278"/>
      <c r="G89" s="278"/>
      <c r="H89" s="279"/>
      <c r="I89" s="278"/>
      <c r="J89" s="280"/>
      <c r="K89" s="280"/>
      <c r="L89" s="280"/>
      <c r="M89" s="280"/>
      <c r="N89" s="280"/>
      <c r="O89" s="280"/>
      <c r="P89" s="280"/>
      <c r="Q89" s="280"/>
      <c r="R89" s="278"/>
      <c r="S89" s="278"/>
      <c r="T89" s="278"/>
      <c r="U89" s="281"/>
      <c r="V89" s="281"/>
      <c r="W89" s="281"/>
      <c r="X89" s="282"/>
      <c r="Y89" s="282"/>
      <c r="Z89" s="282"/>
      <c r="AA89" s="282"/>
      <c r="AB89" s="282"/>
      <c r="AC89" s="269"/>
      <c r="AD89" s="269"/>
    </row>
    <row r="90" spans="1:42" s="268" customFormat="1" ht="22" customHeight="1" x14ac:dyDescent="0.4">
      <c r="A90" s="283" t="s">
        <v>36</v>
      </c>
      <c r="B90" s="277"/>
      <c r="C90" s="278"/>
      <c r="D90" s="278"/>
      <c r="E90" s="278"/>
      <c r="F90" s="278"/>
      <c r="G90" s="278"/>
      <c r="H90" s="279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81"/>
      <c r="V90" s="281"/>
      <c r="W90" s="282"/>
      <c r="X90" s="282"/>
      <c r="Y90" s="282"/>
      <c r="Z90" s="282"/>
      <c r="AA90" s="282"/>
      <c r="AB90" s="282"/>
      <c r="AC90" s="269"/>
      <c r="AD90" s="269"/>
    </row>
    <row r="91" spans="1:42" s="268" customFormat="1" ht="12" customHeight="1" x14ac:dyDescent="0.4">
      <c r="A91" s="283"/>
      <c r="B91" s="277"/>
      <c r="C91" s="278"/>
      <c r="D91" s="278"/>
      <c r="E91" s="278"/>
      <c r="F91" s="278"/>
      <c r="G91" s="278"/>
      <c r="H91" s="279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81"/>
      <c r="V91" s="281"/>
      <c r="W91" s="282"/>
      <c r="X91" s="282"/>
      <c r="Y91" s="282"/>
      <c r="Z91" s="282"/>
      <c r="AA91" s="282"/>
      <c r="AB91" s="282"/>
      <c r="AC91" s="269"/>
      <c r="AD91" s="269"/>
    </row>
    <row r="92" spans="1:42" s="268" customFormat="1" ht="22" customHeight="1" x14ac:dyDescent="0.4">
      <c r="A92" s="270" t="s">
        <v>37</v>
      </c>
      <c r="B92" s="284"/>
      <c r="C92" s="285" t="s">
        <v>38</v>
      </c>
      <c r="E92" s="283"/>
      <c r="F92" s="283"/>
      <c r="G92" s="286"/>
      <c r="H92" s="279"/>
      <c r="I92" s="287"/>
      <c r="J92" s="286"/>
      <c r="K92" s="286"/>
      <c r="L92" s="286"/>
      <c r="M92" s="286"/>
      <c r="N92" s="286"/>
      <c r="O92" s="286"/>
      <c r="P92" s="286"/>
      <c r="Q92" s="283"/>
      <c r="R92" s="286"/>
      <c r="S92" s="286"/>
      <c r="T92" s="286"/>
      <c r="U92" s="282"/>
      <c r="V92" s="282"/>
      <c r="W92" s="282"/>
      <c r="X92" s="282"/>
      <c r="Y92" s="282"/>
      <c r="Z92" s="282"/>
      <c r="AA92" s="282"/>
      <c r="AB92" s="282"/>
      <c r="AC92" s="269"/>
      <c r="AD92" s="269"/>
    </row>
    <row r="93" spans="1:42" s="268" customFormat="1" ht="22" customHeight="1" x14ac:dyDescent="0.45">
      <c r="A93" s="288" t="s">
        <v>165</v>
      </c>
      <c r="B93" s="289" t="s">
        <v>40</v>
      </c>
      <c r="C93" s="290" t="s">
        <v>180</v>
      </c>
      <c r="D93" s="288"/>
      <c r="E93" s="288"/>
      <c r="F93" s="288"/>
      <c r="G93" s="291" t="s">
        <v>7</v>
      </c>
      <c r="H93" s="292" t="s">
        <v>179</v>
      </c>
      <c r="J93" s="293"/>
      <c r="K93" s="293"/>
      <c r="L93" s="293"/>
      <c r="M93" s="294"/>
      <c r="N93" s="290" t="s">
        <v>43</v>
      </c>
      <c r="O93" s="290" t="s">
        <v>167</v>
      </c>
      <c r="P93" s="294"/>
      <c r="Q93" s="290" t="s">
        <v>45</v>
      </c>
      <c r="R93" s="290" t="s">
        <v>168</v>
      </c>
      <c r="S93" s="295"/>
      <c r="T93" s="283"/>
      <c r="U93" s="296"/>
      <c r="V93" s="296"/>
      <c r="AB93" s="6"/>
      <c r="AC93" s="269"/>
      <c r="AD93" s="269"/>
    </row>
    <row r="94" spans="1:42" s="268" customFormat="1" ht="11.5" customHeight="1" x14ac:dyDescent="0.35">
      <c r="A94" s="276"/>
      <c r="B94" s="297"/>
      <c r="C94" s="276"/>
      <c r="D94" s="276"/>
      <c r="E94" s="276"/>
      <c r="F94" s="276"/>
      <c r="G94" s="276"/>
      <c r="H94" s="298"/>
      <c r="I94" s="299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300"/>
      <c r="V94" s="300"/>
      <c r="W94" s="300"/>
      <c r="X94" s="300"/>
      <c r="Y94" s="300"/>
      <c r="Z94" s="300"/>
      <c r="AA94" s="300"/>
      <c r="AB94" s="300"/>
      <c r="AC94" s="269"/>
      <c r="AD94" s="269"/>
    </row>
    <row r="95" spans="1:42" s="268" customFormat="1" ht="22" customHeight="1" x14ac:dyDescent="0.4">
      <c r="A95" s="270" t="s">
        <v>47</v>
      </c>
      <c r="B95" s="297"/>
      <c r="C95" s="285" t="s">
        <v>48</v>
      </c>
      <c r="E95" s="283"/>
      <c r="F95" s="283"/>
      <c r="G95" s="276"/>
      <c r="H95" s="298"/>
      <c r="I95" s="299"/>
      <c r="J95" s="276"/>
      <c r="K95" s="276"/>
      <c r="L95" s="276"/>
      <c r="M95" s="276"/>
      <c r="N95" s="276"/>
      <c r="O95" s="276"/>
      <c r="P95" s="276"/>
      <c r="Q95" s="283"/>
      <c r="R95" s="278"/>
      <c r="S95" s="301"/>
      <c r="T95" s="301"/>
      <c r="U95" s="302"/>
      <c r="V95" s="302"/>
      <c r="W95" s="302"/>
      <c r="X95" s="302"/>
      <c r="Y95" s="302"/>
      <c r="Z95" s="302"/>
      <c r="AA95" s="302"/>
      <c r="AB95" s="302"/>
      <c r="AC95" s="269"/>
      <c r="AD95" s="269"/>
    </row>
    <row r="96" spans="1:42" s="268" customFormat="1" ht="22" customHeight="1" x14ac:dyDescent="0.45">
      <c r="A96" s="290" t="s">
        <v>49</v>
      </c>
      <c r="B96" s="289" t="s">
        <v>40</v>
      </c>
      <c r="C96" s="290" t="s">
        <v>50</v>
      </c>
      <c r="D96" s="303"/>
      <c r="E96" s="303"/>
      <c r="F96" s="303"/>
      <c r="G96" s="291" t="s">
        <v>7</v>
      </c>
      <c r="H96" s="304" t="s">
        <v>51</v>
      </c>
      <c r="J96" s="305"/>
      <c r="K96" s="305"/>
      <c r="L96" s="305"/>
      <c r="M96" s="294"/>
      <c r="N96" s="290" t="s">
        <v>43</v>
      </c>
      <c r="O96" s="290" t="s">
        <v>52</v>
      </c>
      <c r="P96" s="294"/>
      <c r="Q96" s="290" t="s">
        <v>45</v>
      </c>
      <c r="R96" s="290" t="s">
        <v>53</v>
      </c>
      <c r="S96" s="295"/>
      <c r="T96" s="283"/>
      <c r="U96" s="296"/>
      <c r="V96" s="296"/>
      <c r="X96" s="296"/>
      <c r="Y96" s="296"/>
      <c r="AB96" s="296"/>
      <c r="AC96" s="269"/>
      <c r="AD96" s="269"/>
    </row>
    <row r="97" spans="29:30" s="268" customFormat="1" x14ac:dyDescent="0.2">
      <c r="AC97" s="269"/>
      <c r="AD97" s="269"/>
    </row>
  </sheetData>
  <mergeCells count="19">
    <mergeCell ref="Z6:AA6"/>
    <mergeCell ref="AC6:AD6"/>
    <mergeCell ref="AF6:AG6"/>
    <mergeCell ref="M6:N6"/>
    <mergeCell ref="A1:AN1"/>
    <mergeCell ref="AM4:AN4"/>
    <mergeCell ref="A2:AN2"/>
    <mergeCell ref="A3:AN3"/>
    <mergeCell ref="C6:D6"/>
    <mergeCell ref="E6:F6"/>
    <mergeCell ref="G6:H6"/>
    <mergeCell ref="I6:J6"/>
    <mergeCell ref="K6:L6"/>
    <mergeCell ref="Q6:R6"/>
    <mergeCell ref="AI6:AJ6"/>
    <mergeCell ref="AM6:AN6"/>
    <mergeCell ref="S6:T6"/>
    <mergeCell ref="U6:V6"/>
    <mergeCell ref="W6:X6"/>
  </mergeCells>
  <phoneticPr fontId="3"/>
  <hyperlinks>
    <hyperlink ref="H96" r:id="rId1" xr:uid="{00000000-0004-0000-0100-000000000000}"/>
    <hyperlink ref="H93" r:id="rId2" xr:uid="{00000000-0004-0000-0100-000001000000}"/>
  </hyperlinks>
  <pageMargins left="0.7" right="0.7" top="0.75" bottom="0.75" header="0.3" footer="0.3"/>
  <pageSetup scale="24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Y96"/>
  <sheetViews>
    <sheetView view="pageBreakPreview" zoomScale="80" zoomScaleNormal="85" zoomScaleSheetLayoutView="80" workbookViewId="0">
      <pane xSplit="8" ySplit="14" topLeftCell="I15" activePane="bottomRight" state="frozen"/>
      <selection pane="topRight" activeCell="I1" sqref="I1"/>
      <selection pane="bottomLeft" activeCell="A15" sqref="A15"/>
      <selection pane="bottomRight" activeCell="I15" sqref="I15"/>
    </sheetView>
    <sheetView tabSelected="1" workbookViewId="1">
      <selection sqref="A1:AR1"/>
    </sheetView>
  </sheetViews>
  <sheetFormatPr defaultColWidth="9" defaultRowHeight="13" x14ac:dyDescent="0.2"/>
  <cols>
    <col min="1" max="1" width="24" style="314" customWidth="1"/>
    <col min="2" max="2" width="14.6328125" style="314" customWidth="1"/>
    <col min="3" max="16" width="7.08984375" style="314" customWidth="1"/>
    <col min="17" max="17" width="23" style="314" customWidth="1"/>
    <col min="18" max="18" width="14.6328125" style="314" customWidth="1"/>
    <col min="19" max="28" width="7.08984375" style="314" customWidth="1"/>
    <col min="29" max="29" width="4" style="314" bestFit="1" customWidth="1"/>
    <col min="30" max="31" width="7.08984375" style="314" customWidth="1"/>
    <col min="32" max="32" width="4" style="314" bestFit="1" customWidth="1"/>
    <col min="33" max="34" width="6.90625" style="315" customWidth="1"/>
    <col min="35" max="35" width="4" style="314" bestFit="1" customWidth="1"/>
    <col min="36" max="37" width="7.08984375" style="314" customWidth="1"/>
    <col min="38" max="38" width="4" style="314" bestFit="1" customWidth="1"/>
    <col min="39" max="40" width="7.08984375" style="314" customWidth="1"/>
    <col min="41" max="41" width="4" style="314" bestFit="1" customWidth="1"/>
    <col min="42" max="42" width="13.90625" style="314" bestFit="1" customWidth="1"/>
    <col min="43" max="43" width="8.6328125" style="314" bestFit="1" customWidth="1"/>
    <col min="44" max="44" width="11.90625" style="314" customWidth="1"/>
    <col min="45" max="45" width="6.08984375" style="314" bestFit="1" customWidth="1"/>
    <col min="46" max="46" width="9.6328125" style="314" bestFit="1" customWidth="1"/>
    <col min="47" max="16384" width="9" style="314"/>
  </cols>
  <sheetData>
    <row r="1" spans="1:49" s="1" customFormat="1" ht="40.9" customHeight="1" x14ac:dyDescent="0.2">
      <c r="A1" s="619" t="s">
        <v>95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  <c r="AR1" s="619"/>
    </row>
    <row r="2" spans="1:49" s="1" customFormat="1" ht="15.65" customHeight="1" thickBot="1" x14ac:dyDescent="0.25">
      <c r="A2" s="620" t="s">
        <v>94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</row>
    <row r="3" spans="1:49" s="1" customFormat="1" ht="28.9" customHeight="1" x14ac:dyDescent="0.2">
      <c r="A3" s="621" t="s">
        <v>93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621"/>
      <c r="AL3" s="621"/>
      <c r="AM3" s="621"/>
      <c r="AN3" s="621"/>
      <c r="AO3" s="621"/>
      <c r="AP3" s="621"/>
      <c r="AQ3" s="621"/>
      <c r="AR3" s="621"/>
      <c r="AW3" s="2"/>
    </row>
    <row r="4" spans="1:49" s="1" customFormat="1" ht="18.649999999999999" customHeight="1" thickBot="1" x14ac:dyDescent="0.25">
      <c r="B4" s="3"/>
      <c r="C4" s="4"/>
      <c r="D4" s="4"/>
      <c r="E4" s="4"/>
      <c r="F4" s="5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8"/>
      <c r="AI4" s="9"/>
      <c r="AJ4" s="9"/>
      <c r="AK4" s="9"/>
      <c r="AL4" s="9"/>
      <c r="AM4" s="9"/>
      <c r="AN4" s="9"/>
      <c r="AO4" s="9"/>
      <c r="AP4" s="10" t="s">
        <v>92</v>
      </c>
      <c r="AQ4" s="622">
        <f ca="1">TODAY()</f>
        <v>43500</v>
      </c>
      <c r="AR4" s="622"/>
    </row>
    <row r="5" spans="1:49" s="1" customFormat="1" ht="31" customHeight="1" thickBot="1" x14ac:dyDescent="0.25">
      <c r="A5" s="11" t="s">
        <v>91</v>
      </c>
      <c r="B5" s="12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13"/>
      <c r="AH5" s="13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49" s="23" customFormat="1" ht="43" customHeight="1" thickBot="1" x14ac:dyDescent="0.25">
      <c r="A6" s="15" t="s">
        <v>90</v>
      </c>
      <c r="B6" s="16" t="s">
        <v>89</v>
      </c>
      <c r="C6" s="632" t="s">
        <v>88</v>
      </c>
      <c r="D6" s="633"/>
      <c r="E6" s="634" t="s">
        <v>87</v>
      </c>
      <c r="F6" s="634"/>
      <c r="G6" s="630" t="s">
        <v>86</v>
      </c>
      <c r="H6" s="641"/>
      <c r="I6" s="630" t="s">
        <v>85</v>
      </c>
      <c r="J6" s="636"/>
      <c r="K6" s="630" t="s">
        <v>84</v>
      </c>
      <c r="L6" s="636"/>
      <c r="M6" s="630" t="s">
        <v>83</v>
      </c>
      <c r="N6" s="631"/>
      <c r="O6" s="630" t="s">
        <v>83</v>
      </c>
      <c r="P6" s="631"/>
      <c r="Q6" s="17" t="s">
        <v>82</v>
      </c>
      <c r="R6" s="546" t="s">
        <v>81</v>
      </c>
      <c r="S6" s="630" t="s">
        <v>80</v>
      </c>
      <c r="T6" s="636"/>
      <c r="U6" s="630" t="s">
        <v>552</v>
      </c>
      <c r="V6" s="636"/>
      <c r="W6" s="630" t="s">
        <v>553</v>
      </c>
      <c r="X6" s="631"/>
      <c r="Y6" s="630" t="s">
        <v>213</v>
      </c>
      <c r="Z6" s="631"/>
      <c r="AA6" s="640" t="s">
        <v>79</v>
      </c>
      <c r="AB6" s="637"/>
      <c r="AC6" s="546" t="s">
        <v>74</v>
      </c>
      <c r="AD6" s="637" t="s">
        <v>78</v>
      </c>
      <c r="AE6" s="637"/>
      <c r="AF6" s="546" t="s">
        <v>74</v>
      </c>
      <c r="AG6" s="637" t="s">
        <v>77</v>
      </c>
      <c r="AH6" s="637"/>
      <c r="AI6" s="19" t="s">
        <v>74</v>
      </c>
      <c r="AJ6" s="637" t="s">
        <v>76</v>
      </c>
      <c r="AK6" s="637"/>
      <c r="AL6" s="19" t="s">
        <v>74</v>
      </c>
      <c r="AM6" s="637" t="s">
        <v>75</v>
      </c>
      <c r="AN6" s="637"/>
      <c r="AO6" s="19" t="s">
        <v>74</v>
      </c>
      <c r="AP6" s="20" t="s">
        <v>73</v>
      </c>
      <c r="AQ6" s="638" t="s">
        <v>72</v>
      </c>
      <c r="AR6" s="639"/>
      <c r="AS6" s="21" t="s">
        <v>71</v>
      </c>
      <c r="AT6" s="22" t="s">
        <v>70</v>
      </c>
    </row>
    <row r="7" spans="1:49" s="45" customFormat="1" ht="14.5" hidden="1" x14ac:dyDescent="0.2">
      <c r="A7" s="24" t="s">
        <v>69</v>
      </c>
      <c r="B7" s="25"/>
      <c r="C7" s="26">
        <f>G7-2</f>
        <v>43493</v>
      </c>
      <c r="D7" s="27">
        <f t="shared" ref="D7:D38" si="0">C7</f>
        <v>43493</v>
      </c>
      <c r="E7" s="28">
        <f t="shared" ref="E7:E54" si="1">G7-1</f>
        <v>43494</v>
      </c>
      <c r="F7" s="27">
        <f t="shared" ref="F7:F38" si="2">E7</f>
        <v>43494</v>
      </c>
      <c r="G7" s="29">
        <v>43495</v>
      </c>
      <c r="H7" s="30">
        <f t="shared" ref="H7:H38" si="3">G7</f>
        <v>43495</v>
      </c>
      <c r="I7" s="31"/>
      <c r="J7" s="32"/>
      <c r="K7" s="31"/>
      <c r="L7" s="32"/>
      <c r="M7" s="31"/>
      <c r="N7" s="33"/>
      <c r="O7" s="31"/>
      <c r="P7" s="33"/>
      <c r="Q7" s="599" t="s">
        <v>61</v>
      </c>
      <c r="R7" s="30" t="s">
        <v>61</v>
      </c>
      <c r="S7" s="34" t="s">
        <v>0</v>
      </c>
      <c r="T7" s="27" t="s">
        <v>61</v>
      </c>
      <c r="U7" s="34" t="s">
        <v>0</v>
      </c>
      <c r="V7" s="27" t="s">
        <v>61</v>
      </c>
      <c r="W7" s="34" t="s">
        <v>0</v>
      </c>
      <c r="X7" s="35" t="s">
        <v>61</v>
      </c>
      <c r="Y7" s="34" t="s">
        <v>0</v>
      </c>
      <c r="Z7" s="35" t="s">
        <v>25</v>
      </c>
      <c r="AA7" s="36">
        <f>$G$13+AC7</f>
        <v>43519</v>
      </c>
      <c r="AB7" s="30">
        <f>AA7</f>
        <v>43519</v>
      </c>
      <c r="AC7" s="37">
        <v>18</v>
      </c>
      <c r="AD7" s="38" t="s">
        <v>61</v>
      </c>
      <c r="AE7" s="30" t="s">
        <v>61</v>
      </c>
      <c r="AF7" s="37">
        <v>18</v>
      </c>
      <c r="AG7" s="39" t="s">
        <v>61</v>
      </c>
      <c r="AH7" s="40" t="str">
        <f>AG7</f>
        <v>-</v>
      </c>
      <c r="AI7" s="37"/>
      <c r="AJ7" s="38" t="s">
        <v>0</v>
      </c>
      <c r="AK7" s="30" t="s">
        <v>0</v>
      </c>
      <c r="AL7" s="37" t="s">
        <v>0</v>
      </c>
      <c r="AM7" s="38" t="s">
        <v>61</v>
      </c>
      <c r="AN7" s="30" t="str">
        <f>AM7</f>
        <v>-</v>
      </c>
      <c r="AO7" s="37" t="s">
        <v>61</v>
      </c>
      <c r="AP7" s="41" t="s">
        <v>65</v>
      </c>
      <c r="AQ7" s="42" t="s">
        <v>35</v>
      </c>
      <c r="AR7" s="43" t="s">
        <v>63</v>
      </c>
      <c r="AS7" s="43"/>
      <c r="AT7" s="44" t="s">
        <v>67</v>
      </c>
    </row>
    <row r="8" spans="1:49" s="45" customFormat="1" ht="14.5" hidden="1" x14ac:dyDescent="0.2">
      <c r="A8" s="46" t="s">
        <v>68</v>
      </c>
      <c r="B8" s="47"/>
      <c r="C8" s="48">
        <f>G8-2</f>
        <v>43493</v>
      </c>
      <c r="D8" s="49">
        <f t="shared" si="0"/>
        <v>43493</v>
      </c>
      <c r="E8" s="50">
        <f t="shared" si="1"/>
        <v>43494</v>
      </c>
      <c r="F8" s="49">
        <f t="shared" si="2"/>
        <v>43494</v>
      </c>
      <c r="G8" s="51">
        <v>43495</v>
      </c>
      <c r="H8" s="52">
        <f t="shared" si="3"/>
        <v>43495</v>
      </c>
      <c r="I8" s="53"/>
      <c r="J8" s="54"/>
      <c r="K8" s="53"/>
      <c r="L8" s="54"/>
      <c r="M8" s="53"/>
      <c r="N8" s="55"/>
      <c r="O8" s="53"/>
      <c r="P8" s="55"/>
      <c r="Q8" s="600"/>
      <c r="R8" s="57"/>
      <c r="S8" s="58"/>
      <c r="T8" s="59"/>
      <c r="U8" s="58"/>
      <c r="V8" s="59"/>
      <c r="W8" s="58"/>
      <c r="X8" s="60"/>
      <c r="Y8" s="58"/>
      <c r="Z8" s="60"/>
      <c r="AA8" s="61"/>
      <c r="AB8" s="52"/>
      <c r="AC8" s="62"/>
      <c r="AD8" s="63"/>
      <c r="AE8" s="52"/>
      <c r="AF8" s="62"/>
      <c r="AG8" s="64"/>
      <c r="AH8" s="65"/>
      <c r="AI8" s="62"/>
      <c r="AJ8" s="63">
        <f>G8+AL8</f>
        <v>43516</v>
      </c>
      <c r="AK8" s="52">
        <f>AJ8</f>
        <v>43516</v>
      </c>
      <c r="AL8" s="62">
        <v>21</v>
      </c>
      <c r="AM8" s="63"/>
      <c r="AN8" s="52"/>
      <c r="AO8" s="62"/>
      <c r="AP8" s="66" t="s">
        <v>65</v>
      </c>
      <c r="AQ8" s="67" t="s">
        <v>35</v>
      </c>
      <c r="AR8" s="68" t="s">
        <v>63</v>
      </c>
      <c r="AS8" s="68"/>
      <c r="AT8" s="69" t="s">
        <v>62</v>
      </c>
    </row>
    <row r="9" spans="1:49" s="45" customFormat="1" ht="14.5" hidden="1" x14ac:dyDescent="0.2">
      <c r="A9" s="70" t="s">
        <v>209</v>
      </c>
      <c r="B9" s="71"/>
      <c r="C9" s="48">
        <f>G9-4</f>
        <v>43492</v>
      </c>
      <c r="D9" s="49">
        <f t="shared" si="0"/>
        <v>43492</v>
      </c>
      <c r="E9" s="50">
        <f t="shared" si="1"/>
        <v>43495</v>
      </c>
      <c r="F9" s="49">
        <f t="shared" si="2"/>
        <v>43495</v>
      </c>
      <c r="G9" s="72">
        <v>43496</v>
      </c>
      <c r="H9" s="57">
        <f t="shared" si="3"/>
        <v>43496</v>
      </c>
      <c r="I9" s="73"/>
      <c r="J9" s="74"/>
      <c r="K9" s="73"/>
      <c r="L9" s="74"/>
      <c r="M9" s="73"/>
      <c r="N9" s="75"/>
      <c r="O9" s="73"/>
      <c r="P9" s="75"/>
      <c r="Q9" s="76"/>
      <c r="R9" s="57"/>
      <c r="S9" s="58"/>
      <c r="T9" s="59"/>
      <c r="U9" s="58"/>
      <c r="V9" s="59"/>
      <c r="W9" s="58"/>
      <c r="X9" s="60"/>
      <c r="Y9" s="58"/>
      <c r="Z9" s="60"/>
      <c r="AA9" s="61"/>
      <c r="AB9" s="52"/>
      <c r="AC9" s="62"/>
      <c r="AD9" s="77"/>
      <c r="AE9" s="57"/>
      <c r="AF9" s="78"/>
      <c r="AG9" s="79"/>
      <c r="AH9" s="80"/>
      <c r="AI9" s="78"/>
      <c r="AJ9" s="77"/>
      <c r="AK9" s="57"/>
      <c r="AL9" s="78"/>
      <c r="AM9" s="77"/>
      <c r="AN9" s="57"/>
      <c r="AO9" s="78"/>
      <c r="AP9" s="81" t="s">
        <v>214</v>
      </c>
      <c r="AQ9" s="82" t="s">
        <v>216</v>
      </c>
      <c r="AR9" s="83" t="s">
        <v>215</v>
      </c>
      <c r="AS9" s="83"/>
      <c r="AT9" s="84" t="s">
        <v>218</v>
      </c>
    </row>
    <row r="10" spans="1:49" s="45" customFormat="1" ht="14.5" hidden="1" x14ac:dyDescent="0.2">
      <c r="A10" s="70" t="s">
        <v>237</v>
      </c>
      <c r="B10" s="71"/>
      <c r="C10" s="48">
        <f>G10-4</f>
        <v>43494</v>
      </c>
      <c r="D10" s="49">
        <f t="shared" si="0"/>
        <v>43494</v>
      </c>
      <c r="E10" s="50">
        <f t="shared" si="1"/>
        <v>43497</v>
      </c>
      <c r="F10" s="49">
        <f t="shared" si="2"/>
        <v>43497</v>
      </c>
      <c r="G10" s="72">
        <v>43498</v>
      </c>
      <c r="H10" s="57">
        <f t="shared" si="3"/>
        <v>43498</v>
      </c>
      <c r="I10" s="73"/>
      <c r="J10" s="74"/>
      <c r="K10" s="73"/>
      <c r="L10" s="74"/>
      <c r="M10" s="73"/>
      <c r="N10" s="75"/>
      <c r="O10" s="73"/>
      <c r="P10" s="75"/>
      <c r="Q10" s="76" t="s">
        <v>0</v>
      </c>
      <c r="R10" s="57" t="s">
        <v>0</v>
      </c>
      <c r="S10" s="58" t="s">
        <v>0</v>
      </c>
      <c r="T10" s="59" t="s">
        <v>0</v>
      </c>
      <c r="U10" s="58"/>
      <c r="V10" s="59"/>
      <c r="W10" s="58" t="s">
        <v>0</v>
      </c>
      <c r="X10" s="60" t="s">
        <v>0</v>
      </c>
      <c r="Y10" s="58" t="s">
        <v>0</v>
      </c>
      <c r="Z10" s="60" t="s">
        <v>0</v>
      </c>
      <c r="AA10" s="61" t="s">
        <v>0</v>
      </c>
      <c r="AB10" s="52" t="s">
        <v>0</v>
      </c>
      <c r="AC10" s="62" t="s">
        <v>0</v>
      </c>
      <c r="AD10" s="77" t="s">
        <v>0</v>
      </c>
      <c r="AE10" s="57" t="s">
        <v>0</v>
      </c>
      <c r="AF10" s="78" t="s">
        <v>0</v>
      </c>
      <c r="AG10" s="79" t="s">
        <v>0</v>
      </c>
      <c r="AH10" s="80" t="s">
        <v>0</v>
      </c>
      <c r="AI10" s="78" t="s">
        <v>0</v>
      </c>
      <c r="AJ10" s="77">
        <f>G10+AL10</f>
        <v>43514</v>
      </c>
      <c r="AK10" s="57">
        <f>AJ10</f>
        <v>43514</v>
      </c>
      <c r="AL10" s="78">
        <v>16</v>
      </c>
      <c r="AM10" s="77" t="s">
        <v>0</v>
      </c>
      <c r="AN10" s="57" t="s">
        <v>0</v>
      </c>
      <c r="AO10" s="78" t="s">
        <v>0</v>
      </c>
      <c r="AP10" s="81" t="s">
        <v>66</v>
      </c>
      <c r="AQ10" s="82" t="s">
        <v>4</v>
      </c>
      <c r="AR10" s="83" t="s">
        <v>5</v>
      </c>
      <c r="AS10" s="83"/>
      <c r="AT10" s="84" t="s">
        <v>224</v>
      </c>
    </row>
    <row r="11" spans="1:49" s="45" customFormat="1" ht="14.5" hidden="1" x14ac:dyDescent="0.2">
      <c r="A11" s="70" t="s">
        <v>238</v>
      </c>
      <c r="B11" s="71"/>
      <c r="C11" s="48">
        <f>G11-4</f>
        <v>43494</v>
      </c>
      <c r="D11" s="49">
        <f t="shared" si="0"/>
        <v>43494</v>
      </c>
      <c r="E11" s="50">
        <f t="shared" si="1"/>
        <v>43497</v>
      </c>
      <c r="F11" s="49">
        <f t="shared" si="2"/>
        <v>43497</v>
      </c>
      <c r="G11" s="72">
        <v>43498</v>
      </c>
      <c r="H11" s="57">
        <f t="shared" si="3"/>
        <v>43498</v>
      </c>
      <c r="I11" s="73"/>
      <c r="J11" s="74"/>
      <c r="K11" s="73"/>
      <c r="L11" s="74"/>
      <c r="M11" s="73"/>
      <c r="N11" s="75"/>
      <c r="O11" s="73"/>
      <c r="P11" s="75"/>
      <c r="Q11" s="76" t="s">
        <v>0</v>
      </c>
      <c r="R11" s="57" t="s">
        <v>0</v>
      </c>
      <c r="S11" s="58" t="s">
        <v>0</v>
      </c>
      <c r="T11" s="59" t="s">
        <v>0</v>
      </c>
      <c r="U11" s="58"/>
      <c r="V11" s="59"/>
      <c r="W11" s="58" t="s">
        <v>0</v>
      </c>
      <c r="X11" s="60" t="s">
        <v>0</v>
      </c>
      <c r="Y11" s="58" t="s">
        <v>0</v>
      </c>
      <c r="Z11" s="60" t="s">
        <v>0</v>
      </c>
      <c r="AA11" s="61">
        <f>$G$7+AC11</f>
        <v>43504</v>
      </c>
      <c r="AB11" s="52">
        <f>AA11</f>
        <v>43504</v>
      </c>
      <c r="AC11" s="62">
        <v>9</v>
      </c>
      <c r="AD11" s="77" t="s">
        <v>0</v>
      </c>
      <c r="AE11" s="57" t="s">
        <v>0</v>
      </c>
      <c r="AF11" s="78">
        <v>10</v>
      </c>
      <c r="AG11" s="79" t="s">
        <v>0</v>
      </c>
      <c r="AH11" s="80" t="s">
        <v>0</v>
      </c>
      <c r="AI11" s="78">
        <v>13</v>
      </c>
      <c r="AJ11" s="77" t="s">
        <v>0</v>
      </c>
      <c r="AK11" s="57" t="str">
        <f>AJ11</f>
        <v>-</v>
      </c>
      <c r="AL11" s="78" t="s">
        <v>0</v>
      </c>
      <c r="AM11" s="77" t="s">
        <v>0</v>
      </c>
      <c r="AN11" s="57" t="s">
        <v>0</v>
      </c>
      <c r="AO11" s="78" t="s">
        <v>0</v>
      </c>
      <c r="AP11" s="81" t="s">
        <v>66</v>
      </c>
      <c r="AQ11" s="82" t="s">
        <v>4</v>
      </c>
      <c r="AR11" s="83" t="s">
        <v>5</v>
      </c>
      <c r="AS11" s="83"/>
      <c r="AT11" s="84" t="s">
        <v>223</v>
      </c>
    </row>
    <row r="12" spans="1:49" s="45" customFormat="1" ht="14.5" hidden="1" x14ac:dyDescent="0.2">
      <c r="A12" s="70" t="s">
        <v>210</v>
      </c>
      <c r="B12" s="71"/>
      <c r="C12" s="48">
        <f>G12-4</f>
        <v>43495</v>
      </c>
      <c r="D12" s="49">
        <f>C12</f>
        <v>43495</v>
      </c>
      <c r="E12" s="50">
        <f>G12-1</f>
        <v>43498</v>
      </c>
      <c r="F12" s="49">
        <f>E12</f>
        <v>43498</v>
      </c>
      <c r="G12" s="72">
        <v>43499</v>
      </c>
      <c r="H12" s="57">
        <f>G12</f>
        <v>43499</v>
      </c>
      <c r="I12" s="73"/>
      <c r="J12" s="74"/>
      <c r="K12" s="73"/>
      <c r="L12" s="74"/>
      <c r="M12" s="73"/>
      <c r="N12" s="75"/>
      <c r="O12" s="73"/>
      <c r="P12" s="75"/>
      <c r="Q12" s="76"/>
      <c r="R12" s="57"/>
      <c r="S12" s="58"/>
      <c r="T12" s="59"/>
      <c r="U12" s="58"/>
      <c r="V12" s="59"/>
      <c r="W12" s="58"/>
      <c r="X12" s="60"/>
      <c r="Y12" s="58"/>
      <c r="Z12" s="60"/>
      <c r="AA12" s="61"/>
      <c r="AB12" s="52"/>
      <c r="AC12" s="62"/>
      <c r="AD12" s="77"/>
      <c r="AE12" s="57"/>
      <c r="AF12" s="78"/>
      <c r="AG12" s="79"/>
      <c r="AH12" s="80"/>
      <c r="AI12" s="78"/>
      <c r="AJ12" s="77"/>
      <c r="AK12" s="57"/>
      <c r="AL12" s="78"/>
      <c r="AM12" s="77"/>
      <c r="AN12" s="57"/>
      <c r="AO12" s="78"/>
      <c r="AP12" s="81" t="s">
        <v>214</v>
      </c>
      <c r="AQ12" s="82" t="s">
        <v>216</v>
      </c>
      <c r="AR12" s="83" t="s">
        <v>215</v>
      </c>
      <c r="AS12" s="83"/>
      <c r="AT12" s="84" t="s">
        <v>220</v>
      </c>
    </row>
    <row r="13" spans="1:49" s="45" customFormat="1" ht="14.5" hidden="1" x14ac:dyDescent="0.2">
      <c r="A13" s="70" t="s">
        <v>239</v>
      </c>
      <c r="B13" s="71"/>
      <c r="C13" s="85">
        <f>G13-4</f>
        <v>43497</v>
      </c>
      <c r="D13" s="49">
        <f t="shared" si="0"/>
        <v>43497</v>
      </c>
      <c r="E13" s="86">
        <f t="shared" si="1"/>
        <v>43500</v>
      </c>
      <c r="F13" s="59">
        <f t="shared" si="2"/>
        <v>43500</v>
      </c>
      <c r="G13" s="72">
        <v>43501</v>
      </c>
      <c r="H13" s="57">
        <f t="shared" si="3"/>
        <v>43501</v>
      </c>
      <c r="I13" s="73"/>
      <c r="J13" s="74"/>
      <c r="K13" s="73"/>
      <c r="L13" s="74"/>
      <c r="M13" s="73"/>
      <c r="N13" s="75"/>
      <c r="O13" s="73"/>
      <c r="P13" s="75"/>
      <c r="Q13" s="76" t="s">
        <v>0</v>
      </c>
      <c r="R13" s="57" t="s">
        <v>0</v>
      </c>
      <c r="S13" s="58" t="s">
        <v>0</v>
      </c>
      <c r="T13" s="59" t="s">
        <v>0</v>
      </c>
      <c r="U13" s="58" t="s">
        <v>0</v>
      </c>
      <c r="V13" s="59" t="s">
        <v>0</v>
      </c>
      <c r="W13" s="58" t="s">
        <v>0</v>
      </c>
      <c r="X13" s="60" t="s">
        <v>0</v>
      </c>
      <c r="Y13" s="58" t="s">
        <v>0</v>
      </c>
      <c r="Z13" s="60" t="s">
        <v>0</v>
      </c>
      <c r="AA13" s="88">
        <f>$G$7+AC13</f>
        <v>43504</v>
      </c>
      <c r="AB13" s="57">
        <f>AA13</f>
        <v>43504</v>
      </c>
      <c r="AC13" s="78">
        <v>9</v>
      </c>
      <c r="AD13" s="77">
        <f>$G$7+AF13</f>
        <v>43505</v>
      </c>
      <c r="AE13" s="57">
        <f>AD13</f>
        <v>43505</v>
      </c>
      <c r="AF13" s="78">
        <v>10</v>
      </c>
      <c r="AG13" s="79">
        <f>$G$7+AI13</f>
        <v>43507</v>
      </c>
      <c r="AH13" s="80">
        <f>AG13</f>
        <v>43507</v>
      </c>
      <c r="AI13" s="78">
        <v>12</v>
      </c>
      <c r="AJ13" s="77" t="s">
        <v>0</v>
      </c>
      <c r="AK13" s="57" t="s">
        <v>0</v>
      </c>
      <c r="AL13" s="78" t="s">
        <v>0</v>
      </c>
      <c r="AM13" s="77" t="s">
        <v>0</v>
      </c>
      <c r="AN13" s="57" t="str">
        <f>AM13</f>
        <v>-</v>
      </c>
      <c r="AO13" s="78">
        <v>13</v>
      </c>
      <c r="AP13" s="81" t="s">
        <v>2</v>
      </c>
      <c r="AQ13" s="82" t="s">
        <v>4</v>
      </c>
      <c r="AR13" s="83"/>
      <c r="AS13" s="83"/>
      <c r="AT13" s="84" t="s">
        <v>3</v>
      </c>
    </row>
    <row r="14" spans="1:49" s="45" customFormat="1" ht="15" hidden="1" thickBot="1" x14ac:dyDescent="0.25">
      <c r="A14" s="348" t="s">
        <v>240</v>
      </c>
      <c r="B14" s="89"/>
      <c r="C14" s="90">
        <f>G14-2</f>
        <v>43499</v>
      </c>
      <c r="D14" s="91">
        <f t="shared" si="0"/>
        <v>43499</v>
      </c>
      <c r="E14" s="92">
        <f t="shared" si="1"/>
        <v>43500</v>
      </c>
      <c r="F14" s="91">
        <f t="shared" si="2"/>
        <v>43500</v>
      </c>
      <c r="G14" s="72">
        <v>43501</v>
      </c>
      <c r="H14" s="93">
        <f t="shared" si="3"/>
        <v>43501</v>
      </c>
      <c r="I14" s="94"/>
      <c r="J14" s="95"/>
      <c r="K14" s="94"/>
      <c r="L14" s="95"/>
      <c r="M14" s="94"/>
      <c r="N14" s="96"/>
      <c r="O14" s="94"/>
      <c r="P14" s="96"/>
      <c r="Q14" s="601"/>
      <c r="R14" s="93" t="s">
        <v>0</v>
      </c>
      <c r="S14" s="97" t="s">
        <v>0</v>
      </c>
      <c r="T14" s="91" t="s">
        <v>0</v>
      </c>
      <c r="U14" s="97" t="s">
        <v>0</v>
      </c>
      <c r="V14" s="91" t="s">
        <v>0</v>
      </c>
      <c r="W14" s="97" t="s">
        <v>0</v>
      </c>
      <c r="X14" s="98" t="s">
        <v>0</v>
      </c>
      <c r="Y14" s="97" t="s">
        <v>0</v>
      </c>
      <c r="Z14" s="98" t="s">
        <v>0</v>
      </c>
      <c r="AA14" s="99" t="s">
        <v>0</v>
      </c>
      <c r="AB14" s="93" t="s">
        <v>0</v>
      </c>
      <c r="AC14" s="100" t="s">
        <v>0</v>
      </c>
      <c r="AD14" s="101" t="s">
        <v>0</v>
      </c>
      <c r="AE14" s="93" t="s">
        <v>0</v>
      </c>
      <c r="AF14" s="100" t="s">
        <v>0</v>
      </c>
      <c r="AG14" s="102" t="s">
        <v>0</v>
      </c>
      <c r="AH14" s="103" t="s">
        <v>0</v>
      </c>
      <c r="AI14" s="100" t="s">
        <v>0</v>
      </c>
      <c r="AJ14" s="101">
        <f>G14+AL14</f>
        <v>43516</v>
      </c>
      <c r="AK14" s="93">
        <f t="shared" ref="AK14:AK45" si="4">AJ14</f>
        <v>43516</v>
      </c>
      <c r="AL14" s="100">
        <v>15</v>
      </c>
      <c r="AM14" s="101" t="s">
        <v>0</v>
      </c>
      <c r="AN14" s="93" t="s">
        <v>0</v>
      </c>
      <c r="AO14" s="100" t="s">
        <v>0</v>
      </c>
      <c r="AP14" s="104" t="s">
        <v>2</v>
      </c>
      <c r="AQ14" s="105" t="s">
        <v>4</v>
      </c>
      <c r="AR14" s="106" t="s">
        <v>221</v>
      </c>
      <c r="AS14" s="106"/>
      <c r="AT14" s="107" t="s">
        <v>222</v>
      </c>
    </row>
    <row r="15" spans="1:49" s="119" customFormat="1" ht="17.149999999999999" customHeight="1" x14ac:dyDescent="0.35">
      <c r="A15" s="547" t="s">
        <v>522</v>
      </c>
      <c r="B15" s="548" t="s">
        <v>249</v>
      </c>
      <c r="C15" s="551">
        <f t="shared" ref="C15:C54" si="5">E15</f>
        <v>43497</v>
      </c>
      <c r="D15" s="553">
        <f t="shared" si="0"/>
        <v>43497</v>
      </c>
      <c r="E15" s="554">
        <f t="shared" si="1"/>
        <v>43497</v>
      </c>
      <c r="F15" s="553">
        <f t="shared" si="2"/>
        <v>43497</v>
      </c>
      <c r="G15" s="555">
        <f>G7+3</f>
        <v>43498</v>
      </c>
      <c r="H15" s="558">
        <f t="shared" si="3"/>
        <v>43498</v>
      </c>
      <c r="I15" s="561" t="s">
        <v>0</v>
      </c>
      <c r="J15" s="558" t="s">
        <v>0</v>
      </c>
      <c r="K15" s="561" t="s">
        <v>0</v>
      </c>
      <c r="L15" s="558" t="s">
        <v>0</v>
      </c>
      <c r="M15" s="561">
        <f>G15+17</f>
        <v>43515</v>
      </c>
      <c r="N15" s="564">
        <f>M15</f>
        <v>43515</v>
      </c>
      <c r="O15" s="561" t="s">
        <v>0</v>
      </c>
      <c r="P15" s="564" t="str">
        <f t="shared" ref="P15:P20" si="6">O15</f>
        <v>-</v>
      </c>
      <c r="Q15" s="565" t="s">
        <v>235</v>
      </c>
      <c r="R15" s="567" t="s">
        <v>247</v>
      </c>
      <c r="S15" s="555" t="s">
        <v>0</v>
      </c>
      <c r="T15" s="558" t="str">
        <f>S15</f>
        <v>-</v>
      </c>
      <c r="U15" s="555" t="s">
        <v>0</v>
      </c>
      <c r="V15" s="558" t="str">
        <f>U15</f>
        <v>-</v>
      </c>
      <c r="W15" s="555">
        <f>M15+3</f>
        <v>43518</v>
      </c>
      <c r="X15" s="564">
        <f>W15</f>
        <v>43518</v>
      </c>
      <c r="Y15" s="555" t="s">
        <v>0</v>
      </c>
      <c r="Z15" s="564" t="s">
        <v>0</v>
      </c>
      <c r="AA15" s="573">
        <f>G15+AC15</f>
        <v>43521</v>
      </c>
      <c r="AB15" s="558">
        <f t="shared" ref="AB15:AB21" si="7">AA15</f>
        <v>43521</v>
      </c>
      <c r="AC15" s="575">
        <v>23</v>
      </c>
      <c r="AD15" s="555">
        <f>G15+AF15</f>
        <v>43521</v>
      </c>
      <c r="AE15" s="558">
        <f>AD15</f>
        <v>43521</v>
      </c>
      <c r="AF15" s="575">
        <v>23</v>
      </c>
      <c r="AG15" s="576">
        <f>G15+AI15</f>
        <v>43522</v>
      </c>
      <c r="AH15" s="577">
        <f t="shared" ref="AH15:AH21" si="8">AG15</f>
        <v>43522</v>
      </c>
      <c r="AI15" s="575">
        <v>24</v>
      </c>
      <c r="AJ15" s="555" t="s">
        <v>0</v>
      </c>
      <c r="AK15" s="558" t="str">
        <f t="shared" si="4"/>
        <v>-</v>
      </c>
      <c r="AL15" s="575" t="s">
        <v>0</v>
      </c>
      <c r="AM15" s="555" t="s">
        <v>0</v>
      </c>
      <c r="AN15" s="558" t="str">
        <f t="shared" ref="AN15:AN21" si="9">AM15</f>
        <v>-</v>
      </c>
      <c r="AO15" s="602" t="s">
        <v>0</v>
      </c>
      <c r="AP15" s="578" t="s">
        <v>65</v>
      </c>
      <c r="AQ15" s="579" t="s">
        <v>4</v>
      </c>
      <c r="AR15" s="117" t="s">
        <v>64</v>
      </c>
      <c r="AS15" s="117"/>
      <c r="AT15" s="118" t="s">
        <v>225</v>
      </c>
    </row>
    <row r="16" spans="1:49" s="119" customFormat="1" ht="17.149999999999999" customHeight="1" x14ac:dyDescent="0.35">
      <c r="A16" s="120" t="s">
        <v>522</v>
      </c>
      <c r="B16" s="121" t="s">
        <v>249</v>
      </c>
      <c r="C16" s="122">
        <f t="shared" si="5"/>
        <v>43497</v>
      </c>
      <c r="D16" s="123">
        <f t="shared" si="0"/>
        <v>43497</v>
      </c>
      <c r="E16" s="124">
        <f t="shared" si="1"/>
        <v>43497</v>
      </c>
      <c r="F16" s="123">
        <f t="shared" si="2"/>
        <v>43497</v>
      </c>
      <c r="G16" s="125">
        <f>G8+3</f>
        <v>43498</v>
      </c>
      <c r="H16" s="126">
        <f t="shared" si="3"/>
        <v>43498</v>
      </c>
      <c r="I16" s="127" t="s">
        <v>0</v>
      </c>
      <c r="J16" s="126" t="s">
        <v>0</v>
      </c>
      <c r="K16" s="127" t="s">
        <v>0</v>
      </c>
      <c r="L16" s="126" t="s">
        <v>0</v>
      </c>
      <c r="M16" s="127">
        <f>G16+17</f>
        <v>43515</v>
      </c>
      <c r="N16" s="128">
        <f>M16</f>
        <v>43515</v>
      </c>
      <c r="O16" s="127" t="s">
        <v>0</v>
      </c>
      <c r="P16" s="128" t="str">
        <f t="shared" si="6"/>
        <v>-</v>
      </c>
      <c r="Q16" s="129" t="s">
        <v>193</v>
      </c>
      <c r="R16" s="130" t="s">
        <v>453</v>
      </c>
      <c r="S16" s="125" t="s">
        <v>0</v>
      </c>
      <c r="T16" s="126" t="s">
        <v>0</v>
      </c>
      <c r="U16" s="125" t="s">
        <v>0</v>
      </c>
      <c r="V16" s="126" t="s">
        <v>0</v>
      </c>
      <c r="W16" s="125">
        <f>M16+4</f>
        <v>43519</v>
      </c>
      <c r="X16" s="128">
        <f>W16</f>
        <v>43519</v>
      </c>
      <c r="Y16" s="125" t="s">
        <v>0</v>
      </c>
      <c r="Z16" s="128" t="s">
        <v>0</v>
      </c>
      <c r="AA16" s="131" t="s">
        <v>0</v>
      </c>
      <c r="AB16" s="126" t="str">
        <f t="shared" si="7"/>
        <v>-</v>
      </c>
      <c r="AC16" s="132" t="s">
        <v>0</v>
      </c>
      <c r="AD16" s="125" t="s">
        <v>0</v>
      </c>
      <c r="AE16" s="126" t="s">
        <v>0</v>
      </c>
      <c r="AF16" s="132" t="s">
        <v>0</v>
      </c>
      <c r="AG16" s="133" t="s">
        <v>0</v>
      </c>
      <c r="AH16" s="134" t="str">
        <f t="shared" si="8"/>
        <v>-</v>
      </c>
      <c r="AI16" s="132" t="s">
        <v>0</v>
      </c>
      <c r="AJ16" s="125">
        <f>G16+AL16</f>
        <v>43521</v>
      </c>
      <c r="AK16" s="126">
        <f t="shared" si="4"/>
        <v>43521</v>
      </c>
      <c r="AL16" s="132">
        <v>23</v>
      </c>
      <c r="AM16" s="135">
        <f>G16+AO16</f>
        <v>43521</v>
      </c>
      <c r="AN16" s="136">
        <f t="shared" si="9"/>
        <v>43521</v>
      </c>
      <c r="AO16" s="137">
        <v>23</v>
      </c>
      <c r="AP16" s="138" t="s">
        <v>65</v>
      </c>
      <c r="AQ16" s="544" t="s">
        <v>4</v>
      </c>
      <c r="AR16" s="140" t="s">
        <v>64</v>
      </c>
      <c r="AS16" s="141"/>
      <c r="AT16" s="142" t="s">
        <v>226</v>
      </c>
    </row>
    <row r="17" spans="1:46" s="119" customFormat="1" ht="17.149999999999999" customHeight="1" x14ac:dyDescent="0.35">
      <c r="A17" s="120" t="s">
        <v>211</v>
      </c>
      <c r="B17" s="121" t="s">
        <v>474</v>
      </c>
      <c r="C17" s="329">
        <f t="shared" si="5"/>
        <v>43502</v>
      </c>
      <c r="D17" s="145">
        <f t="shared" si="0"/>
        <v>43502</v>
      </c>
      <c r="E17" s="124">
        <f t="shared" si="1"/>
        <v>43502</v>
      </c>
      <c r="F17" s="145">
        <f t="shared" si="2"/>
        <v>43502</v>
      </c>
      <c r="G17" s="147">
        <f t="shared" ref="G17:G30" si="10">G9+7</f>
        <v>43503</v>
      </c>
      <c r="H17" s="148">
        <f t="shared" si="3"/>
        <v>43503</v>
      </c>
      <c r="I17" s="127" t="s">
        <v>57</v>
      </c>
      <c r="J17" s="126" t="s">
        <v>57</v>
      </c>
      <c r="K17" s="127" t="s">
        <v>57</v>
      </c>
      <c r="L17" s="126" t="s">
        <v>57</v>
      </c>
      <c r="M17" s="127" t="s">
        <v>57</v>
      </c>
      <c r="N17" s="128" t="s">
        <v>57</v>
      </c>
      <c r="O17" s="127">
        <f>G17+2</f>
        <v>43505</v>
      </c>
      <c r="P17" s="128">
        <f t="shared" si="6"/>
        <v>43505</v>
      </c>
      <c r="Q17" s="151" t="s">
        <v>472</v>
      </c>
      <c r="R17" s="152" t="s">
        <v>480</v>
      </c>
      <c r="S17" s="125" t="s">
        <v>57</v>
      </c>
      <c r="T17" s="126" t="str">
        <f>S17</f>
        <v>-</v>
      </c>
      <c r="U17" s="125" t="s">
        <v>57</v>
      </c>
      <c r="V17" s="126" t="s">
        <v>57</v>
      </c>
      <c r="W17" s="125" t="s">
        <v>57</v>
      </c>
      <c r="X17" s="128" t="s">
        <v>57</v>
      </c>
      <c r="Y17" s="125">
        <f>O17+3</f>
        <v>43508</v>
      </c>
      <c r="Z17" s="128">
        <f>Y17</f>
        <v>43508</v>
      </c>
      <c r="AA17" s="153">
        <f>G17+AC17</f>
        <v>43514</v>
      </c>
      <c r="AB17" s="148">
        <f t="shared" si="7"/>
        <v>43514</v>
      </c>
      <c r="AC17" s="154">
        <v>11</v>
      </c>
      <c r="AD17" s="153">
        <f>G17+AF17</f>
        <v>43515</v>
      </c>
      <c r="AE17" s="148">
        <f>AD17</f>
        <v>43515</v>
      </c>
      <c r="AF17" s="154">
        <v>12</v>
      </c>
      <c r="AG17" s="153">
        <f>G17+AI17</f>
        <v>43516</v>
      </c>
      <c r="AH17" s="148">
        <f t="shared" si="8"/>
        <v>43516</v>
      </c>
      <c r="AI17" s="154">
        <v>13</v>
      </c>
      <c r="AJ17" s="125" t="s">
        <v>25</v>
      </c>
      <c r="AK17" s="126" t="str">
        <f t="shared" si="4"/>
        <v>-</v>
      </c>
      <c r="AL17" s="132" t="s">
        <v>25</v>
      </c>
      <c r="AM17" s="153">
        <f>G17+AO17</f>
        <v>43517</v>
      </c>
      <c r="AN17" s="148">
        <f t="shared" si="9"/>
        <v>43517</v>
      </c>
      <c r="AO17" s="154">
        <v>14</v>
      </c>
      <c r="AP17" s="138" t="s">
        <v>214</v>
      </c>
      <c r="AQ17" s="539" t="s">
        <v>4</v>
      </c>
      <c r="AR17" s="140" t="s">
        <v>60</v>
      </c>
      <c r="AS17" s="138"/>
      <c r="AT17" s="142" t="s">
        <v>470</v>
      </c>
    </row>
    <row r="18" spans="1:46" s="119" customFormat="1" ht="17.149999999999999" customHeight="1" x14ac:dyDescent="0.35">
      <c r="A18" s="143" t="s">
        <v>195</v>
      </c>
      <c r="B18" s="144" t="s">
        <v>339</v>
      </c>
      <c r="C18" s="329">
        <f t="shared" si="5"/>
        <v>43504</v>
      </c>
      <c r="D18" s="145">
        <f t="shared" si="0"/>
        <v>43504</v>
      </c>
      <c r="E18" s="124">
        <f t="shared" si="1"/>
        <v>43504</v>
      </c>
      <c r="F18" s="145">
        <f t="shared" si="2"/>
        <v>43504</v>
      </c>
      <c r="G18" s="147">
        <f t="shared" si="10"/>
        <v>43505</v>
      </c>
      <c r="H18" s="148">
        <f t="shared" si="3"/>
        <v>43505</v>
      </c>
      <c r="I18" s="149" t="s">
        <v>0</v>
      </c>
      <c r="J18" s="148" t="str">
        <f>I18</f>
        <v>-</v>
      </c>
      <c r="K18" s="149">
        <f>G18+6</f>
        <v>43511</v>
      </c>
      <c r="L18" s="148">
        <f>K18</f>
        <v>43511</v>
      </c>
      <c r="M18" s="149" t="s">
        <v>0</v>
      </c>
      <c r="N18" s="150" t="str">
        <f>M18</f>
        <v>-</v>
      </c>
      <c r="O18" s="149" t="s">
        <v>0</v>
      </c>
      <c r="P18" s="150" t="str">
        <f t="shared" si="6"/>
        <v>-</v>
      </c>
      <c r="Q18" s="151" t="s">
        <v>173</v>
      </c>
      <c r="R18" s="152" t="s">
        <v>454</v>
      </c>
      <c r="S18" s="147" t="s">
        <v>0</v>
      </c>
      <c r="T18" s="148" t="str">
        <f>S18</f>
        <v>-</v>
      </c>
      <c r="U18" s="147">
        <f>G18+6</f>
        <v>43511</v>
      </c>
      <c r="V18" s="148">
        <f>U18</f>
        <v>43511</v>
      </c>
      <c r="W18" s="147" t="s">
        <v>0</v>
      </c>
      <c r="X18" s="150" t="str">
        <f>W18</f>
        <v>-</v>
      </c>
      <c r="Y18" s="147" t="s">
        <v>0</v>
      </c>
      <c r="Z18" s="150" t="str">
        <f>Y18</f>
        <v>-</v>
      </c>
      <c r="AA18" s="153">
        <f>G18+AC18</f>
        <v>43514</v>
      </c>
      <c r="AB18" s="148">
        <f t="shared" si="7"/>
        <v>43514</v>
      </c>
      <c r="AC18" s="154">
        <v>9</v>
      </c>
      <c r="AD18" s="147">
        <f>G18+AF18</f>
        <v>43515</v>
      </c>
      <c r="AE18" s="148">
        <f>AD18</f>
        <v>43515</v>
      </c>
      <c r="AF18" s="154">
        <v>10</v>
      </c>
      <c r="AG18" s="155">
        <f>G18+AI18</f>
        <v>43517</v>
      </c>
      <c r="AH18" s="156">
        <f t="shared" si="8"/>
        <v>43517</v>
      </c>
      <c r="AI18" s="154">
        <v>12</v>
      </c>
      <c r="AJ18" s="147" t="s">
        <v>236</v>
      </c>
      <c r="AK18" s="148" t="str">
        <f t="shared" si="4"/>
        <v xml:space="preserve"> </v>
      </c>
      <c r="AL18" s="154" t="s">
        <v>0</v>
      </c>
      <c r="AM18" s="147" t="s">
        <v>0</v>
      </c>
      <c r="AN18" s="148" t="str">
        <f t="shared" si="9"/>
        <v>-</v>
      </c>
      <c r="AO18" s="154" t="s">
        <v>0</v>
      </c>
      <c r="AP18" s="160" t="s">
        <v>66</v>
      </c>
      <c r="AQ18" s="539" t="s">
        <v>4</v>
      </c>
      <c r="AR18" s="163" t="s">
        <v>5</v>
      </c>
      <c r="AS18" s="163"/>
      <c r="AT18" s="164" t="s">
        <v>223</v>
      </c>
    </row>
    <row r="19" spans="1:46" s="119" customFormat="1" ht="17.149999999999999" customHeight="1" x14ac:dyDescent="0.35">
      <c r="A19" s="143" t="s">
        <v>195</v>
      </c>
      <c r="B19" s="144" t="s">
        <v>339</v>
      </c>
      <c r="C19" s="329">
        <f t="shared" si="5"/>
        <v>43504</v>
      </c>
      <c r="D19" s="145">
        <f t="shared" si="0"/>
        <v>43504</v>
      </c>
      <c r="E19" s="124">
        <f t="shared" si="1"/>
        <v>43504</v>
      </c>
      <c r="F19" s="145">
        <f t="shared" si="2"/>
        <v>43504</v>
      </c>
      <c r="G19" s="147">
        <f t="shared" si="10"/>
        <v>43505</v>
      </c>
      <c r="H19" s="148">
        <f t="shared" si="3"/>
        <v>43505</v>
      </c>
      <c r="I19" s="149" t="s">
        <v>0</v>
      </c>
      <c r="J19" s="148" t="str">
        <f>I19</f>
        <v>-</v>
      </c>
      <c r="K19" s="149">
        <f>G19+6</f>
        <v>43511</v>
      </c>
      <c r="L19" s="148">
        <f>K19</f>
        <v>43511</v>
      </c>
      <c r="M19" s="149" t="s">
        <v>0</v>
      </c>
      <c r="N19" s="150" t="str">
        <f>M19</f>
        <v>-</v>
      </c>
      <c r="O19" s="149" t="s">
        <v>0</v>
      </c>
      <c r="P19" s="150" t="str">
        <f t="shared" si="6"/>
        <v>-</v>
      </c>
      <c r="Q19" s="151" t="s">
        <v>172</v>
      </c>
      <c r="R19" s="152" t="s">
        <v>196</v>
      </c>
      <c r="S19" s="147" t="s">
        <v>0</v>
      </c>
      <c r="T19" s="148" t="str">
        <f>S19</f>
        <v>-</v>
      </c>
      <c r="U19" s="147">
        <f>G19+13</f>
        <v>43518</v>
      </c>
      <c r="V19" s="148">
        <f>U19</f>
        <v>43518</v>
      </c>
      <c r="W19" s="147" t="s">
        <v>0</v>
      </c>
      <c r="X19" s="150" t="str">
        <f>W19</f>
        <v>-</v>
      </c>
      <c r="Y19" s="147" t="s">
        <v>0</v>
      </c>
      <c r="Z19" s="150" t="str">
        <f>Y19</f>
        <v>-</v>
      </c>
      <c r="AA19" s="153" t="s">
        <v>0</v>
      </c>
      <c r="AB19" s="148" t="str">
        <f t="shared" si="7"/>
        <v>-</v>
      </c>
      <c r="AC19" s="154" t="s">
        <v>0</v>
      </c>
      <c r="AD19" s="147" t="s">
        <v>0</v>
      </c>
      <c r="AE19" s="148" t="str">
        <f>AD19</f>
        <v>-</v>
      </c>
      <c r="AF19" s="154" t="s">
        <v>0</v>
      </c>
      <c r="AG19" s="155" t="s">
        <v>0</v>
      </c>
      <c r="AH19" s="156" t="str">
        <f t="shared" si="8"/>
        <v>-</v>
      </c>
      <c r="AI19" s="154" t="s">
        <v>0</v>
      </c>
      <c r="AJ19" s="147">
        <f>G19+AL19</f>
        <v>43521</v>
      </c>
      <c r="AK19" s="148">
        <f t="shared" si="4"/>
        <v>43521</v>
      </c>
      <c r="AL19" s="154">
        <v>16</v>
      </c>
      <c r="AM19" s="147">
        <f>G19+AO19</f>
        <v>43521</v>
      </c>
      <c r="AN19" s="148">
        <f t="shared" si="9"/>
        <v>43521</v>
      </c>
      <c r="AO19" s="154">
        <v>16</v>
      </c>
      <c r="AP19" s="160" t="s">
        <v>66</v>
      </c>
      <c r="AQ19" s="539" t="s">
        <v>4</v>
      </c>
      <c r="AR19" s="162" t="s">
        <v>5</v>
      </c>
      <c r="AS19" s="163"/>
      <c r="AT19" s="164" t="s">
        <v>224</v>
      </c>
    </row>
    <row r="20" spans="1:46" s="119" customFormat="1" ht="17.149999999999999" customHeight="1" x14ac:dyDescent="0.35">
      <c r="A20" s="120" t="s">
        <v>212</v>
      </c>
      <c r="B20" s="121" t="s">
        <v>448</v>
      </c>
      <c r="C20" s="329">
        <f>E20</f>
        <v>43505</v>
      </c>
      <c r="D20" s="145">
        <f>C20</f>
        <v>43505</v>
      </c>
      <c r="E20" s="124">
        <f>G20-1</f>
        <v>43505</v>
      </c>
      <c r="F20" s="145">
        <f>E20</f>
        <v>43505</v>
      </c>
      <c r="G20" s="147">
        <f t="shared" si="10"/>
        <v>43506</v>
      </c>
      <c r="H20" s="148">
        <f>G20</f>
        <v>43506</v>
      </c>
      <c r="I20" s="127" t="s">
        <v>57</v>
      </c>
      <c r="J20" s="126" t="s">
        <v>57</v>
      </c>
      <c r="K20" s="127" t="s">
        <v>57</v>
      </c>
      <c r="L20" s="126" t="s">
        <v>57</v>
      </c>
      <c r="M20" s="127" t="s">
        <v>57</v>
      </c>
      <c r="N20" s="128" t="s">
        <v>57</v>
      </c>
      <c r="O20" s="127">
        <f>G20+3</f>
        <v>43509</v>
      </c>
      <c r="P20" s="128">
        <f t="shared" si="6"/>
        <v>43509</v>
      </c>
      <c r="Q20" s="151" t="s">
        <v>243</v>
      </c>
      <c r="R20" s="152" t="s">
        <v>252</v>
      </c>
      <c r="S20" s="125" t="s">
        <v>57</v>
      </c>
      <c r="T20" s="126" t="str">
        <f>S20</f>
        <v>-</v>
      </c>
      <c r="U20" s="125" t="s">
        <v>57</v>
      </c>
      <c r="V20" s="126" t="s">
        <v>57</v>
      </c>
      <c r="W20" s="125" t="s">
        <v>57</v>
      </c>
      <c r="X20" s="128" t="s">
        <v>57</v>
      </c>
      <c r="Y20" s="125">
        <f>O20+3</f>
        <v>43512</v>
      </c>
      <c r="Z20" s="126">
        <f>Y20</f>
        <v>43512</v>
      </c>
      <c r="AA20" s="153">
        <f>G20+AC20</f>
        <v>43521</v>
      </c>
      <c r="AB20" s="148">
        <f>AA20</f>
        <v>43521</v>
      </c>
      <c r="AC20" s="154">
        <v>15</v>
      </c>
      <c r="AD20" s="153">
        <f>G20+AF20</f>
        <v>43522</v>
      </c>
      <c r="AE20" s="148">
        <f>AD20</f>
        <v>43522</v>
      </c>
      <c r="AF20" s="154">
        <v>16</v>
      </c>
      <c r="AG20" s="153">
        <f>G20+AI20</f>
        <v>43523</v>
      </c>
      <c r="AH20" s="148">
        <f>AG20</f>
        <v>43523</v>
      </c>
      <c r="AI20" s="154">
        <v>17</v>
      </c>
      <c r="AJ20" s="125" t="s">
        <v>25</v>
      </c>
      <c r="AK20" s="126" t="str">
        <f>AJ20</f>
        <v>-</v>
      </c>
      <c r="AL20" s="132" t="s">
        <v>25</v>
      </c>
      <c r="AM20" s="153">
        <f>G20+AO20</f>
        <v>43524</v>
      </c>
      <c r="AN20" s="148">
        <f>AM20</f>
        <v>43524</v>
      </c>
      <c r="AO20" s="154">
        <v>18</v>
      </c>
      <c r="AP20" s="138" t="s">
        <v>214</v>
      </c>
      <c r="AQ20" s="539" t="s">
        <v>4</v>
      </c>
      <c r="AR20" s="140" t="s">
        <v>60</v>
      </c>
      <c r="AS20" s="138"/>
      <c r="AT20" s="142" t="s">
        <v>471</v>
      </c>
    </row>
    <row r="21" spans="1:46" s="603" customFormat="1" ht="17.149999999999999" customHeight="1" x14ac:dyDescent="0.35">
      <c r="A21" s="251" t="s">
        <v>187</v>
      </c>
      <c r="B21" s="252" t="s">
        <v>270</v>
      </c>
      <c r="C21" s="581">
        <f t="shared" si="5"/>
        <v>43507</v>
      </c>
      <c r="D21" s="582">
        <f t="shared" si="0"/>
        <v>43507</v>
      </c>
      <c r="E21" s="409">
        <f t="shared" si="1"/>
        <v>43507</v>
      </c>
      <c r="F21" s="582">
        <f t="shared" si="2"/>
        <v>43507</v>
      </c>
      <c r="G21" s="253">
        <f t="shared" si="10"/>
        <v>43508</v>
      </c>
      <c r="H21" s="255">
        <f t="shared" si="3"/>
        <v>43508</v>
      </c>
      <c r="I21" s="254" t="s">
        <v>0</v>
      </c>
      <c r="J21" s="255" t="s">
        <v>0</v>
      </c>
      <c r="K21" s="254" t="s">
        <v>0</v>
      </c>
      <c r="L21" s="255" t="s">
        <v>0</v>
      </c>
      <c r="M21" s="254" t="s">
        <v>0</v>
      </c>
      <c r="N21" s="256" t="s">
        <v>0</v>
      </c>
      <c r="O21" s="254" t="s">
        <v>0</v>
      </c>
      <c r="P21" s="256" t="s">
        <v>0</v>
      </c>
      <c r="Q21" s="566" t="s">
        <v>1</v>
      </c>
      <c r="R21" s="568" t="s">
        <v>0</v>
      </c>
      <c r="S21" s="253" t="s">
        <v>0</v>
      </c>
      <c r="T21" s="255" t="s">
        <v>0</v>
      </c>
      <c r="U21" s="253" t="s">
        <v>0</v>
      </c>
      <c r="V21" s="255" t="s">
        <v>0</v>
      </c>
      <c r="W21" s="253" t="s">
        <v>0</v>
      </c>
      <c r="X21" s="256" t="s">
        <v>0</v>
      </c>
      <c r="Y21" s="253" t="s">
        <v>0</v>
      </c>
      <c r="Z21" s="256" t="s">
        <v>0</v>
      </c>
      <c r="AA21" s="334">
        <f>G21+AC21</f>
        <v>43519</v>
      </c>
      <c r="AB21" s="255">
        <f t="shared" si="7"/>
        <v>43519</v>
      </c>
      <c r="AC21" s="333">
        <v>11</v>
      </c>
      <c r="AD21" s="334">
        <f>G21+AF21</f>
        <v>43520</v>
      </c>
      <c r="AE21" s="559">
        <f>AD21</f>
        <v>43520</v>
      </c>
      <c r="AF21" s="391">
        <v>12</v>
      </c>
      <c r="AG21" s="588">
        <f>G21+AI21</f>
        <v>43522</v>
      </c>
      <c r="AH21" s="591">
        <f t="shared" si="8"/>
        <v>43522</v>
      </c>
      <c r="AI21" s="333">
        <v>14</v>
      </c>
      <c r="AJ21" s="253" t="s">
        <v>0</v>
      </c>
      <c r="AK21" s="255" t="str">
        <f t="shared" si="4"/>
        <v>-</v>
      </c>
      <c r="AL21" s="333" t="s">
        <v>0</v>
      </c>
      <c r="AM21" s="253">
        <f>G21+AO21</f>
        <v>43523</v>
      </c>
      <c r="AN21" s="255">
        <f t="shared" si="9"/>
        <v>43523</v>
      </c>
      <c r="AO21" s="333">
        <v>15</v>
      </c>
      <c r="AP21" s="332" t="s">
        <v>2</v>
      </c>
      <c r="AQ21" s="139" t="s">
        <v>4</v>
      </c>
      <c r="AR21" s="595"/>
      <c r="AS21" s="332"/>
      <c r="AT21" s="69" t="s">
        <v>3</v>
      </c>
    </row>
    <row r="22" spans="1:46" s="119" customFormat="1" ht="17.149999999999999" customHeight="1" thickBot="1" x14ac:dyDescent="0.4">
      <c r="A22" s="165" t="s">
        <v>187</v>
      </c>
      <c r="B22" s="166" t="s">
        <v>270</v>
      </c>
      <c r="C22" s="326">
        <f t="shared" si="5"/>
        <v>43507</v>
      </c>
      <c r="D22" s="325">
        <f t="shared" si="0"/>
        <v>43507</v>
      </c>
      <c r="E22" s="324">
        <f t="shared" si="1"/>
        <v>43507</v>
      </c>
      <c r="F22" s="323">
        <f t="shared" si="2"/>
        <v>43507</v>
      </c>
      <c r="G22" s="167">
        <f t="shared" si="10"/>
        <v>43508</v>
      </c>
      <c r="H22" s="168">
        <f t="shared" si="3"/>
        <v>43508</v>
      </c>
      <c r="I22" s="169">
        <f>G22+6</f>
        <v>43514</v>
      </c>
      <c r="J22" s="168">
        <f>I22</f>
        <v>43514</v>
      </c>
      <c r="K22" s="169" t="s">
        <v>0</v>
      </c>
      <c r="L22" s="168" t="s">
        <v>0</v>
      </c>
      <c r="M22" s="169" t="s">
        <v>0</v>
      </c>
      <c r="N22" s="170" t="s">
        <v>0</v>
      </c>
      <c r="O22" s="169" t="s">
        <v>0</v>
      </c>
      <c r="P22" s="170" t="s">
        <v>0</v>
      </c>
      <c r="Q22" s="265" t="s">
        <v>194</v>
      </c>
      <c r="R22" s="172" t="s">
        <v>434</v>
      </c>
      <c r="S22" s="167">
        <f>I22+5</f>
        <v>43519</v>
      </c>
      <c r="T22" s="168">
        <f>S22</f>
        <v>43519</v>
      </c>
      <c r="U22" s="167" t="s">
        <v>0</v>
      </c>
      <c r="V22" s="168" t="s">
        <v>0</v>
      </c>
      <c r="W22" s="167" t="s">
        <v>0</v>
      </c>
      <c r="X22" s="170" t="s">
        <v>0</v>
      </c>
      <c r="Y22" s="167" t="s">
        <v>0</v>
      </c>
      <c r="Z22" s="170" t="s">
        <v>0</v>
      </c>
      <c r="AA22" s="173" t="s">
        <v>0</v>
      </c>
      <c r="AB22" s="168" t="s">
        <v>0</v>
      </c>
      <c r="AC22" s="347" t="s">
        <v>0</v>
      </c>
      <c r="AD22" s="167" t="s">
        <v>0</v>
      </c>
      <c r="AE22" s="168" t="s">
        <v>0</v>
      </c>
      <c r="AF22" s="174" t="s">
        <v>0</v>
      </c>
      <c r="AG22" s="175" t="s">
        <v>0</v>
      </c>
      <c r="AH22" s="176" t="s">
        <v>0</v>
      </c>
      <c r="AI22" s="174" t="s">
        <v>0</v>
      </c>
      <c r="AJ22" s="167">
        <f>G22+AL22</f>
        <v>43523</v>
      </c>
      <c r="AK22" s="168">
        <f t="shared" si="4"/>
        <v>43523</v>
      </c>
      <c r="AL22" s="174">
        <v>15</v>
      </c>
      <c r="AM22" s="177" t="s">
        <v>0</v>
      </c>
      <c r="AN22" s="178" t="s">
        <v>0</v>
      </c>
      <c r="AO22" s="179" t="s">
        <v>0</v>
      </c>
      <c r="AP22" s="180" t="s">
        <v>2</v>
      </c>
      <c r="AQ22" s="545" t="s">
        <v>4</v>
      </c>
      <c r="AR22" s="182" t="s">
        <v>221</v>
      </c>
      <c r="AS22" s="180"/>
      <c r="AT22" s="183" t="s">
        <v>222</v>
      </c>
    </row>
    <row r="23" spans="1:46" s="119" customFormat="1" ht="16.5" customHeight="1" x14ac:dyDescent="0.35">
      <c r="A23" s="194" t="s">
        <v>523</v>
      </c>
      <c r="B23" s="195" t="s">
        <v>525</v>
      </c>
      <c r="C23" s="604">
        <f t="shared" si="5"/>
        <v>43505</v>
      </c>
      <c r="D23" s="199">
        <f t="shared" si="0"/>
        <v>43505</v>
      </c>
      <c r="E23" s="198">
        <f t="shared" si="1"/>
        <v>43505</v>
      </c>
      <c r="F23" s="199">
        <f t="shared" si="2"/>
        <v>43505</v>
      </c>
      <c r="G23" s="557">
        <f>G15+8</f>
        <v>43506</v>
      </c>
      <c r="H23" s="560">
        <f t="shared" si="3"/>
        <v>43506</v>
      </c>
      <c r="I23" s="562" t="s">
        <v>0</v>
      </c>
      <c r="J23" s="560" t="s">
        <v>0</v>
      </c>
      <c r="K23" s="202" t="s">
        <v>0</v>
      </c>
      <c r="L23" s="201" t="s">
        <v>0</v>
      </c>
      <c r="M23" s="202">
        <f>G23+16</f>
        <v>43522</v>
      </c>
      <c r="N23" s="203">
        <f>M23</f>
        <v>43522</v>
      </c>
      <c r="O23" s="202" t="s">
        <v>0</v>
      </c>
      <c r="P23" s="203" t="str">
        <f t="shared" ref="P23:P28" si="11">O23</f>
        <v>-</v>
      </c>
      <c r="Q23" s="204" t="s">
        <v>242</v>
      </c>
      <c r="R23" s="205" t="s">
        <v>250</v>
      </c>
      <c r="S23" s="200" t="s">
        <v>0</v>
      </c>
      <c r="T23" s="201" t="s">
        <v>0</v>
      </c>
      <c r="U23" s="200" t="s">
        <v>0</v>
      </c>
      <c r="V23" s="201" t="s">
        <v>0</v>
      </c>
      <c r="W23" s="200">
        <f>M23+3</f>
        <v>43525</v>
      </c>
      <c r="X23" s="203">
        <f>W23</f>
        <v>43525</v>
      </c>
      <c r="Y23" s="200" t="s">
        <v>0</v>
      </c>
      <c r="Z23" s="203" t="str">
        <f t="shared" ref="Z23:Z28" si="12">Y23</f>
        <v>-</v>
      </c>
      <c r="AA23" s="206">
        <f>G23+AC23</f>
        <v>43525</v>
      </c>
      <c r="AB23" s="201">
        <f t="shared" ref="AB23:AB29" si="13">AA23</f>
        <v>43525</v>
      </c>
      <c r="AC23" s="207">
        <v>19</v>
      </c>
      <c r="AD23" s="200">
        <f>G23+AF23</f>
        <v>43525</v>
      </c>
      <c r="AE23" s="201">
        <f>AD23</f>
        <v>43525</v>
      </c>
      <c r="AF23" s="207">
        <v>19</v>
      </c>
      <c r="AG23" s="208">
        <f>G23+AI23</f>
        <v>43526</v>
      </c>
      <c r="AH23" s="209">
        <f t="shared" ref="AH23:AH29" si="14">AG23</f>
        <v>43526</v>
      </c>
      <c r="AI23" s="207">
        <v>20</v>
      </c>
      <c r="AJ23" s="200" t="s">
        <v>0</v>
      </c>
      <c r="AK23" s="201" t="str">
        <f t="shared" si="4"/>
        <v>-</v>
      </c>
      <c r="AL23" s="207" t="s">
        <v>0</v>
      </c>
      <c r="AM23" s="200" t="s">
        <v>0</v>
      </c>
      <c r="AN23" s="201" t="str">
        <f t="shared" ref="AN23:AN29" si="15">AM23</f>
        <v>-</v>
      </c>
      <c r="AO23" s="207" t="s">
        <v>0</v>
      </c>
      <c r="AP23" s="213" t="s">
        <v>65</v>
      </c>
      <c r="AQ23" s="543" t="s">
        <v>4</v>
      </c>
      <c r="AR23" s="192" t="s">
        <v>64</v>
      </c>
      <c r="AS23" s="192"/>
      <c r="AT23" s="118" t="s">
        <v>225</v>
      </c>
    </row>
    <row r="24" spans="1:46" s="119" customFormat="1" ht="17.149999999999999" customHeight="1" x14ac:dyDescent="0.35">
      <c r="A24" s="194" t="s">
        <v>524</v>
      </c>
      <c r="B24" s="195" t="s">
        <v>525</v>
      </c>
      <c r="C24" s="196">
        <f t="shared" si="5"/>
        <v>43505</v>
      </c>
      <c r="D24" s="197">
        <f t="shared" si="0"/>
        <v>43505</v>
      </c>
      <c r="E24" s="198">
        <f t="shared" si="1"/>
        <v>43505</v>
      </c>
      <c r="F24" s="199">
        <f t="shared" si="2"/>
        <v>43505</v>
      </c>
      <c r="G24" s="200">
        <f>G16+8</f>
        <v>43506</v>
      </c>
      <c r="H24" s="201">
        <f t="shared" si="3"/>
        <v>43506</v>
      </c>
      <c r="I24" s="202" t="s">
        <v>0</v>
      </c>
      <c r="J24" s="201" t="s">
        <v>0</v>
      </c>
      <c r="K24" s="202" t="s">
        <v>0</v>
      </c>
      <c r="L24" s="201" t="s">
        <v>0</v>
      </c>
      <c r="M24" s="202">
        <f>G24+16</f>
        <v>43522</v>
      </c>
      <c r="N24" s="203">
        <f>M24</f>
        <v>43522</v>
      </c>
      <c r="O24" s="202" t="s">
        <v>0</v>
      </c>
      <c r="P24" s="203" t="str">
        <f t="shared" si="11"/>
        <v>-</v>
      </c>
      <c r="Q24" s="204" t="s">
        <v>193</v>
      </c>
      <c r="R24" s="205" t="s">
        <v>455</v>
      </c>
      <c r="S24" s="200" t="s">
        <v>0</v>
      </c>
      <c r="T24" s="201" t="s">
        <v>0</v>
      </c>
      <c r="U24" s="200" t="s">
        <v>0</v>
      </c>
      <c r="V24" s="201" t="s">
        <v>0</v>
      </c>
      <c r="W24" s="200">
        <f>M24+4</f>
        <v>43526</v>
      </c>
      <c r="X24" s="203">
        <f>W24</f>
        <v>43526</v>
      </c>
      <c r="Y24" s="200" t="s">
        <v>0</v>
      </c>
      <c r="Z24" s="203" t="str">
        <f t="shared" si="12"/>
        <v>-</v>
      </c>
      <c r="AA24" s="206" t="s">
        <v>0</v>
      </c>
      <c r="AB24" s="201" t="str">
        <f t="shared" si="13"/>
        <v>-</v>
      </c>
      <c r="AC24" s="207" t="s">
        <v>0</v>
      </c>
      <c r="AD24" s="200" t="s">
        <v>0</v>
      </c>
      <c r="AE24" s="201" t="s">
        <v>0</v>
      </c>
      <c r="AF24" s="207" t="s">
        <v>0</v>
      </c>
      <c r="AG24" s="208" t="s">
        <v>0</v>
      </c>
      <c r="AH24" s="209" t="str">
        <f t="shared" si="14"/>
        <v>-</v>
      </c>
      <c r="AI24" s="207" t="s">
        <v>0</v>
      </c>
      <c r="AJ24" s="200">
        <f>G24+AL24</f>
        <v>43528</v>
      </c>
      <c r="AK24" s="201">
        <f t="shared" si="4"/>
        <v>43528</v>
      </c>
      <c r="AL24" s="207">
        <v>22</v>
      </c>
      <c r="AM24" s="210">
        <f>G24+AO24</f>
        <v>43528</v>
      </c>
      <c r="AN24" s="211">
        <f t="shared" si="15"/>
        <v>43528</v>
      </c>
      <c r="AO24" s="212">
        <v>22</v>
      </c>
      <c r="AP24" s="213" t="s">
        <v>65</v>
      </c>
      <c r="AQ24" s="543" t="s">
        <v>4</v>
      </c>
      <c r="AR24" s="214" t="s">
        <v>64</v>
      </c>
      <c r="AS24" s="192"/>
      <c r="AT24" s="142" t="s">
        <v>226</v>
      </c>
    </row>
    <row r="25" spans="1:46" s="119" customFormat="1" ht="17.149999999999999" customHeight="1" x14ac:dyDescent="0.35">
      <c r="A25" s="215" t="s">
        <v>211</v>
      </c>
      <c r="B25" s="216" t="s">
        <v>475</v>
      </c>
      <c r="C25" s="196">
        <f t="shared" si="5"/>
        <v>43509</v>
      </c>
      <c r="D25" s="197">
        <f t="shared" si="0"/>
        <v>43509</v>
      </c>
      <c r="E25" s="198">
        <f t="shared" si="1"/>
        <v>43509</v>
      </c>
      <c r="F25" s="199">
        <f t="shared" si="2"/>
        <v>43509</v>
      </c>
      <c r="G25" s="200">
        <f t="shared" si="10"/>
        <v>43510</v>
      </c>
      <c r="H25" s="201">
        <f t="shared" si="3"/>
        <v>43510</v>
      </c>
      <c r="I25" s="202" t="s">
        <v>0</v>
      </c>
      <c r="J25" s="201" t="s">
        <v>0</v>
      </c>
      <c r="K25" s="202" t="s">
        <v>0</v>
      </c>
      <c r="L25" s="201" t="s">
        <v>0</v>
      </c>
      <c r="M25" s="202" t="s">
        <v>0</v>
      </c>
      <c r="N25" s="203" t="s">
        <v>0</v>
      </c>
      <c r="O25" s="202">
        <f>G25+2</f>
        <v>43512</v>
      </c>
      <c r="P25" s="203">
        <f t="shared" si="11"/>
        <v>43512</v>
      </c>
      <c r="Q25" s="204" t="s">
        <v>481</v>
      </c>
      <c r="R25" s="205" t="s">
        <v>482</v>
      </c>
      <c r="S25" s="217" t="s">
        <v>0</v>
      </c>
      <c r="T25" s="218" t="s">
        <v>0</v>
      </c>
      <c r="U25" s="217" t="s">
        <v>0</v>
      </c>
      <c r="V25" s="218" t="s">
        <v>0</v>
      </c>
      <c r="W25" s="217" t="s">
        <v>0</v>
      </c>
      <c r="X25" s="219" t="s">
        <v>0</v>
      </c>
      <c r="Y25" s="217">
        <f>O25+5</f>
        <v>43517</v>
      </c>
      <c r="Z25" s="219">
        <f t="shared" si="12"/>
        <v>43517</v>
      </c>
      <c r="AA25" s="206">
        <f>G25+AC25</f>
        <v>43526</v>
      </c>
      <c r="AB25" s="201">
        <f t="shared" si="13"/>
        <v>43526</v>
      </c>
      <c r="AC25" s="207">
        <v>16</v>
      </c>
      <c r="AD25" s="200">
        <f>G25+AF25</f>
        <v>43527</v>
      </c>
      <c r="AE25" s="201">
        <f>AD25</f>
        <v>43527</v>
      </c>
      <c r="AF25" s="207">
        <v>17</v>
      </c>
      <c r="AG25" s="208">
        <f>G25+AI25</f>
        <v>43529</v>
      </c>
      <c r="AH25" s="209">
        <f t="shared" si="14"/>
        <v>43529</v>
      </c>
      <c r="AI25" s="207">
        <v>19</v>
      </c>
      <c r="AJ25" s="200" t="s">
        <v>0</v>
      </c>
      <c r="AK25" s="201" t="str">
        <f t="shared" si="4"/>
        <v>-</v>
      </c>
      <c r="AL25" s="207" t="s">
        <v>0</v>
      </c>
      <c r="AM25" s="210">
        <f>G25+AO25</f>
        <v>43530</v>
      </c>
      <c r="AN25" s="211">
        <f t="shared" si="15"/>
        <v>43530</v>
      </c>
      <c r="AO25" s="212">
        <v>20</v>
      </c>
      <c r="AP25" s="224" t="s">
        <v>214</v>
      </c>
      <c r="AQ25" s="541" t="s">
        <v>4</v>
      </c>
      <c r="AR25" s="226" t="s">
        <v>60</v>
      </c>
      <c r="AS25" s="227"/>
      <c r="AT25" s="164" t="s">
        <v>496</v>
      </c>
    </row>
    <row r="26" spans="1:46" s="119" customFormat="1" ht="17.149999999999999" customHeight="1" x14ac:dyDescent="0.35">
      <c r="A26" s="215" t="s">
        <v>184</v>
      </c>
      <c r="B26" s="216" t="s">
        <v>341</v>
      </c>
      <c r="C26" s="196">
        <f t="shared" si="5"/>
        <v>43511</v>
      </c>
      <c r="D26" s="197">
        <f t="shared" si="0"/>
        <v>43511</v>
      </c>
      <c r="E26" s="198">
        <f t="shared" si="1"/>
        <v>43511</v>
      </c>
      <c r="F26" s="199">
        <f t="shared" si="2"/>
        <v>43511</v>
      </c>
      <c r="G26" s="200">
        <f t="shared" si="10"/>
        <v>43512</v>
      </c>
      <c r="H26" s="201">
        <f t="shared" si="3"/>
        <v>43512</v>
      </c>
      <c r="I26" s="202" t="s">
        <v>0</v>
      </c>
      <c r="J26" s="201" t="str">
        <f>I26</f>
        <v>-</v>
      </c>
      <c r="K26" s="202">
        <f>G26+6</f>
        <v>43518</v>
      </c>
      <c r="L26" s="201">
        <f>K26</f>
        <v>43518</v>
      </c>
      <c r="M26" s="202" t="s">
        <v>0</v>
      </c>
      <c r="N26" s="203" t="str">
        <f>M26</f>
        <v>-</v>
      </c>
      <c r="O26" s="202" t="s">
        <v>0</v>
      </c>
      <c r="P26" s="203" t="str">
        <f t="shared" si="11"/>
        <v>-</v>
      </c>
      <c r="Q26" s="204" t="s">
        <v>169</v>
      </c>
      <c r="R26" s="205" t="s">
        <v>277</v>
      </c>
      <c r="S26" s="217" t="s">
        <v>0</v>
      </c>
      <c r="T26" s="218" t="str">
        <f>S26</f>
        <v>-</v>
      </c>
      <c r="U26" s="217">
        <f>U18+7</f>
        <v>43518</v>
      </c>
      <c r="V26" s="218">
        <f>U26</f>
        <v>43518</v>
      </c>
      <c r="W26" s="217" t="s">
        <v>0</v>
      </c>
      <c r="X26" s="219" t="str">
        <f>W26</f>
        <v>-</v>
      </c>
      <c r="Y26" s="217" t="s">
        <v>0</v>
      </c>
      <c r="Z26" s="219" t="str">
        <f t="shared" si="12"/>
        <v>-</v>
      </c>
      <c r="AA26" s="206">
        <f>G26+AC26</f>
        <v>43521</v>
      </c>
      <c r="AB26" s="201">
        <f t="shared" si="13"/>
        <v>43521</v>
      </c>
      <c r="AC26" s="207">
        <v>9</v>
      </c>
      <c r="AD26" s="206">
        <f>G26+AF26</f>
        <v>43522</v>
      </c>
      <c r="AE26" s="201">
        <f>AD26</f>
        <v>43522</v>
      </c>
      <c r="AF26" s="207">
        <v>10</v>
      </c>
      <c r="AG26" s="206">
        <f>G26+AI26</f>
        <v>43524</v>
      </c>
      <c r="AH26" s="201">
        <f t="shared" si="14"/>
        <v>43524</v>
      </c>
      <c r="AI26" s="207">
        <v>12</v>
      </c>
      <c r="AJ26" s="200" t="s">
        <v>236</v>
      </c>
      <c r="AK26" s="201" t="str">
        <f t="shared" si="4"/>
        <v xml:space="preserve"> </v>
      </c>
      <c r="AL26" s="207" t="s">
        <v>0</v>
      </c>
      <c r="AM26" s="206" t="s">
        <v>0</v>
      </c>
      <c r="AN26" s="201" t="str">
        <f t="shared" si="15"/>
        <v>-</v>
      </c>
      <c r="AO26" s="207" t="s">
        <v>0</v>
      </c>
      <c r="AP26" s="224" t="s">
        <v>66</v>
      </c>
      <c r="AQ26" s="541" t="s">
        <v>4</v>
      </c>
      <c r="AR26" s="226" t="s">
        <v>5</v>
      </c>
      <c r="AS26" s="224"/>
      <c r="AT26" s="142" t="s">
        <v>223</v>
      </c>
    </row>
    <row r="27" spans="1:46" s="119" customFormat="1" ht="17.149999999999999" customHeight="1" x14ac:dyDescent="0.35">
      <c r="A27" s="215" t="s">
        <v>184</v>
      </c>
      <c r="B27" s="216" t="s">
        <v>341</v>
      </c>
      <c r="C27" s="196">
        <f t="shared" si="5"/>
        <v>43511</v>
      </c>
      <c r="D27" s="197">
        <f t="shared" si="0"/>
        <v>43511</v>
      </c>
      <c r="E27" s="198">
        <f t="shared" si="1"/>
        <v>43511</v>
      </c>
      <c r="F27" s="199">
        <f t="shared" si="2"/>
        <v>43511</v>
      </c>
      <c r="G27" s="200">
        <f t="shared" si="10"/>
        <v>43512</v>
      </c>
      <c r="H27" s="201">
        <f t="shared" si="3"/>
        <v>43512</v>
      </c>
      <c r="I27" s="202" t="s">
        <v>0</v>
      </c>
      <c r="J27" s="201" t="str">
        <f>I27</f>
        <v>-</v>
      </c>
      <c r="K27" s="202">
        <f>G27+6</f>
        <v>43518</v>
      </c>
      <c r="L27" s="201">
        <f>K27</f>
        <v>43518</v>
      </c>
      <c r="M27" s="202" t="s">
        <v>0</v>
      </c>
      <c r="N27" s="203" t="str">
        <f>M27</f>
        <v>-</v>
      </c>
      <c r="O27" s="202" t="s">
        <v>0</v>
      </c>
      <c r="P27" s="203" t="str">
        <f t="shared" si="11"/>
        <v>-</v>
      </c>
      <c r="Q27" s="204" t="s">
        <v>174</v>
      </c>
      <c r="R27" s="205" t="s">
        <v>196</v>
      </c>
      <c r="S27" s="217" t="s">
        <v>0</v>
      </c>
      <c r="T27" s="218" t="str">
        <f>S27</f>
        <v>-</v>
      </c>
      <c r="U27" s="217">
        <f>U19+7</f>
        <v>43525</v>
      </c>
      <c r="V27" s="218">
        <f>U27</f>
        <v>43525</v>
      </c>
      <c r="W27" s="217" t="s">
        <v>0</v>
      </c>
      <c r="X27" s="219" t="str">
        <f>W27</f>
        <v>-</v>
      </c>
      <c r="Y27" s="217" t="s">
        <v>0</v>
      </c>
      <c r="Z27" s="219" t="str">
        <f t="shared" si="12"/>
        <v>-</v>
      </c>
      <c r="AA27" s="206" t="s">
        <v>0</v>
      </c>
      <c r="AB27" s="201" t="str">
        <f t="shared" si="13"/>
        <v>-</v>
      </c>
      <c r="AC27" s="207" t="s">
        <v>0</v>
      </c>
      <c r="AD27" s="206" t="s">
        <v>0</v>
      </c>
      <c r="AE27" s="201" t="str">
        <f>AD27</f>
        <v>-</v>
      </c>
      <c r="AF27" s="207" t="s">
        <v>0</v>
      </c>
      <c r="AG27" s="206" t="s">
        <v>0</v>
      </c>
      <c r="AH27" s="201" t="str">
        <f t="shared" si="14"/>
        <v>-</v>
      </c>
      <c r="AI27" s="207" t="s">
        <v>0</v>
      </c>
      <c r="AJ27" s="200">
        <f>G27+AL27</f>
        <v>43528</v>
      </c>
      <c r="AK27" s="201">
        <f t="shared" si="4"/>
        <v>43528</v>
      </c>
      <c r="AL27" s="207">
        <v>16</v>
      </c>
      <c r="AM27" s="206">
        <f>G27+AO27</f>
        <v>43528</v>
      </c>
      <c r="AN27" s="201">
        <f t="shared" si="15"/>
        <v>43528</v>
      </c>
      <c r="AO27" s="207">
        <v>16</v>
      </c>
      <c r="AP27" s="224" t="s">
        <v>66</v>
      </c>
      <c r="AQ27" s="541" t="s">
        <v>4</v>
      </c>
      <c r="AR27" s="226" t="s">
        <v>5</v>
      </c>
      <c r="AS27" s="224"/>
      <c r="AT27" s="142" t="s">
        <v>224</v>
      </c>
    </row>
    <row r="28" spans="1:46" s="119" customFormat="1" ht="17.149999999999999" customHeight="1" x14ac:dyDescent="0.35">
      <c r="A28" s="215" t="s">
        <v>212</v>
      </c>
      <c r="B28" s="216" t="s">
        <v>449</v>
      </c>
      <c r="C28" s="196">
        <f>E28</f>
        <v>43512</v>
      </c>
      <c r="D28" s="197">
        <f>C28</f>
        <v>43512</v>
      </c>
      <c r="E28" s="198">
        <f>G28-1</f>
        <v>43512</v>
      </c>
      <c r="F28" s="199">
        <f>E28</f>
        <v>43512</v>
      </c>
      <c r="G28" s="200">
        <f t="shared" si="10"/>
        <v>43513</v>
      </c>
      <c r="H28" s="201">
        <f>G28</f>
        <v>43513</v>
      </c>
      <c r="I28" s="202" t="s">
        <v>0</v>
      </c>
      <c r="J28" s="201" t="s">
        <v>0</v>
      </c>
      <c r="K28" s="202" t="s">
        <v>0</v>
      </c>
      <c r="L28" s="201" t="s">
        <v>0</v>
      </c>
      <c r="M28" s="202" t="s">
        <v>0</v>
      </c>
      <c r="N28" s="203" t="s">
        <v>0</v>
      </c>
      <c r="O28" s="202">
        <f>G28+3</f>
        <v>43516</v>
      </c>
      <c r="P28" s="203">
        <f t="shared" si="11"/>
        <v>43516</v>
      </c>
      <c r="Q28" s="204" t="s">
        <v>244</v>
      </c>
      <c r="R28" s="205" t="s">
        <v>246</v>
      </c>
      <c r="S28" s="217" t="s">
        <v>0</v>
      </c>
      <c r="T28" s="218" t="s">
        <v>0</v>
      </c>
      <c r="U28" s="217" t="s">
        <v>0</v>
      </c>
      <c r="V28" s="218" t="s">
        <v>0</v>
      </c>
      <c r="W28" s="217" t="s">
        <v>0</v>
      </c>
      <c r="X28" s="219" t="s">
        <v>0</v>
      </c>
      <c r="Y28" s="217">
        <f>O28+5</f>
        <v>43521</v>
      </c>
      <c r="Z28" s="219">
        <f t="shared" si="12"/>
        <v>43521</v>
      </c>
      <c r="AA28" s="206">
        <f>G28+AC28</f>
        <v>43528</v>
      </c>
      <c r="AB28" s="201">
        <f>AA28</f>
        <v>43528</v>
      </c>
      <c r="AC28" s="207">
        <v>15</v>
      </c>
      <c r="AD28" s="200">
        <f>G28+AF28</f>
        <v>43529</v>
      </c>
      <c r="AE28" s="201">
        <f>AD28</f>
        <v>43529</v>
      </c>
      <c r="AF28" s="207">
        <v>16</v>
      </c>
      <c r="AG28" s="208">
        <f>G28+AI28</f>
        <v>43530</v>
      </c>
      <c r="AH28" s="209">
        <f>AG28</f>
        <v>43530</v>
      </c>
      <c r="AI28" s="207">
        <v>17</v>
      </c>
      <c r="AJ28" s="200" t="s">
        <v>0</v>
      </c>
      <c r="AK28" s="201" t="str">
        <f>AJ28</f>
        <v>-</v>
      </c>
      <c r="AL28" s="207" t="s">
        <v>0</v>
      </c>
      <c r="AM28" s="200">
        <f>G28+AO28</f>
        <v>43531</v>
      </c>
      <c r="AN28" s="201">
        <f>AM28</f>
        <v>43531</v>
      </c>
      <c r="AO28" s="207">
        <v>18</v>
      </c>
      <c r="AP28" s="224" t="s">
        <v>214</v>
      </c>
      <c r="AQ28" s="541" t="s">
        <v>4</v>
      </c>
      <c r="AR28" s="226" t="s">
        <v>60</v>
      </c>
      <c r="AS28" s="227"/>
      <c r="AT28" s="164" t="s">
        <v>219</v>
      </c>
    </row>
    <row r="29" spans="1:46" s="603" customFormat="1" ht="17.149999999999999" customHeight="1" x14ac:dyDescent="0.35">
      <c r="A29" s="455" t="s">
        <v>413</v>
      </c>
      <c r="B29" s="549" t="s">
        <v>415</v>
      </c>
      <c r="C29" s="452">
        <f t="shared" si="5"/>
        <v>43514</v>
      </c>
      <c r="D29" s="451">
        <f t="shared" si="0"/>
        <v>43514</v>
      </c>
      <c r="E29" s="448">
        <f t="shared" si="1"/>
        <v>43514</v>
      </c>
      <c r="F29" s="451">
        <f t="shared" si="2"/>
        <v>43514</v>
      </c>
      <c r="G29" s="569">
        <f t="shared" si="10"/>
        <v>43515</v>
      </c>
      <c r="H29" s="570">
        <f t="shared" si="3"/>
        <v>43515</v>
      </c>
      <c r="I29" s="583" t="s">
        <v>0</v>
      </c>
      <c r="J29" s="570" t="s">
        <v>0</v>
      </c>
      <c r="K29" s="583" t="s">
        <v>0</v>
      </c>
      <c r="L29" s="570" t="s">
        <v>0</v>
      </c>
      <c r="M29" s="583" t="s">
        <v>0</v>
      </c>
      <c r="N29" s="571" t="s">
        <v>0</v>
      </c>
      <c r="O29" s="583" t="s">
        <v>0</v>
      </c>
      <c r="P29" s="571" t="s">
        <v>0</v>
      </c>
      <c r="Q29" s="584" t="s">
        <v>1</v>
      </c>
      <c r="R29" s="449" t="s">
        <v>0</v>
      </c>
      <c r="S29" s="569" t="s">
        <v>0</v>
      </c>
      <c r="T29" s="570" t="s">
        <v>0</v>
      </c>
      <c r="U29" s="569" t="s">
        <v>0</v>
      </c>
      <c r="V29" s="570" t="s">
        <v>0</v>
      </c>
      <c r="W29" s="569" t="s">
        <v>0</v>
      </c>
      <c r="X29" s="571" t="s">
        <v>0</v>
      </c>
      <c r="Y29" s="569" t="s">
        <v>0</v>
      </c>
      <c r="Z29" s="571" t="s">
        <v>0</v>
      </c>
      <c r="AA29" s="587">
        <f>G29+AC29</f>
        <v>43526</v>
      </c>
      <c r="AB29" s="570">
        <f t="shared" si="13"/>
        <v>43526</v>
      </c>
      <c r="AC29" s="446">
        <v>11</v>
      </c>
      <c r="AD29" s="587">
        <f>G29+AF29</f>
        <v>43527</v>
      </c>
      <c r="AE29" s="187">
        <f>AD29</f>
        <v>43527</v>
      </c>
      <c r="AF29" s="342">
        <v>12</v>
      </c>
      <c r="AG29" s="589">
        <f>G29+AI29</f>
        <v>43529</v>
      </c>
      <c r="AH29" s="592">
        <f t="shared" si="14"/>
        <v>43529</v>
      </c>
      <c r="AI29" s="446">
        <v>14</v>
      </c>
      <c r="AJ29" s="569" t="s">
        <v>0</v>
      </c>
      <c r="AK29" s="570" t="str">
        <f t="shared" si="4"/>
        <v>-</v>
      </c>
      <c r="AL29" s="446" t="s">
        <v>0</v>
      </c>
      <c r="AM29" s="569">
        <f>G29+AO29</f>
        <v>43530</v>
      </c>
      <c r="AN29" s="570">
        <f t="shared" si="15"/>
        <v>43530</v>
      </c>
      <c r="AO29" s="446">
        <v>15</v>
      </c>
      <c r="AP29" s="445" t="s">
        <v>2</v>
      </c>
      <c r="AQ29" s="225" t="s">
        <v>4</v>
      </c>
      <c r="AR29" s="444"/>
      <c r="AS29" s="445"/>
      <c r="AT29" s="69" t="s">
        <v>3</v>
      </c>
    </row>
    <row r="30" spans="1:46" s="119" customFormat="1" ht="16.5" customHeight="1" thickBot="1" x14ac:dyDescent="0.4">
      <c r="A30" s="233" t="s">
        <v>413</v>
      </c>
      <c r="B30" s="234" t="s">
        <v>415</v>
      </c>
      <c r="C30" s="339">
        <f t="shared" si="5"/>
        <v>43514</v>
      </c>
      <c r="D30" s="338">
        <f t="shared" si="0"/>
        <v>43514</v>
      </c>
      <c r="E30" s="337">
        <f t="shared" si="1"/>
        <v>43514</v>
      </c>
      <c r="F30" s="336">
        <f t="shared" si="2"/>
        <v>43514</v>
      </c>
      <c r="G30" s="235">
        <f t="shared" si="10"/>
        <v>43515</v>
      </c>
      <c r="H30" s="236">
        <f t="shared" si="3"/>
        <v>43515</v>
      </c>
      <c r="I30" s="237">
        <f>G30+6</f>
        <v>43521</v>
      </c>
      <c r="J30" s="236">
        <f>I30</f>
        <v>43521</v>
      </c>
      <c r="K30" s="237" t="s">
        <v>0</v>
      </c>
      <c r="L30" s="236" t="s">
        <v>0</v>
      </c>
      <c r="M30" s="237" t="s">
        <v>0</v>
      </c>
      <c r="N30" s="238" t="s">
        <v>0</v>
      </c>
      <c r="O30" s="237" t="s">
        <v>0</v>
      </c>
      <c r="P30" s="238" t="s">
        <v>0</v>
      </c>
      <c r="Q30" s="239" t="s">
        <v>192</v>
      </c>
      <c r="R30" s="240" t="s">
        <v>436</v>
      </c>
      <c r="S30" s="235">
        <f>I30+5</f>
        <v>43526</v>
      </c>
      <c r="T30" s="236">
        <f>S30</f>
        <v>43526</v>
      </c>
      <c r="U30" s="235" t="s">
        <v>0</v>
      </c>
      <c r="V30" s="236" t="s">
        <v>0</v>
      </c>
      <c r="W30" s="235" t="s">
        <v>0</v>
      </c>
      <c r="X30" s="238" t="s">
        <v>0</v>
      </c>
      <c r="Y30" s="235" t="s">
        <v>0</v>
      </c>
      <c r="Z30" s="238" t="s">
        <v>0</v>
      </c>
      <c r="AA30" s="241" t="s">
        <v>0</v>
      </c>
      <c r="AB30" s="236" t="s">
        <v>0</v>
      </c>
      <c r="AC30" s="242" t="s">
        <v>0</v>
      </c>
      <c r="AD30" s="235" t="s">
        <v>0</v>
      </c>
      <c r="AE30" s="236" t="s">
        <v>0</v>
      </c>
      <c r="AF30" s="242" t="s">
        <v>0</v>
      </c>
      <c r="AG30" s="243" t="s">
        <v>0</v>
      </c>
      <c r="AH30" s="244" t="s">
        <v>0</v>
      </c>
      <c r="AI30" s="242" t="s">
        <v>0</v>
      </c>
      <c r="AJ30" s="235">
        <f>G30+AL30</f>
        <v>43530</v>
      </c>
      <c r="AK30" s="236">
        <f t="shared" si="4"/>
        <v>43530</v>
      </c>
      <c r="AL30" s="242">
        <v>15</v>
      </c>
      <c r="AM30" s="245" t="s">
        <v>0</v>
      </c>
      <c r="AN30" s="246" t="s">
        <v>0</v>
      </c>
      <c r="AO30" s="247" t="s">
        <v>0</v>
      </c>
      <c r="AP30" s="248" t="s">
        <v>2</v>
      </c>
      <c r="AQ30" s="542" t="s">
        <v>4</v>
      </c>
      <c r="AR30" s="335" t="s">
        <v>221</v>
      </c>
      <c r="AS30" s="248"/>
      <c r="AT30" s="183" t="s">
        <v>222</v>
      </c>
    </row>
    <row r="31" spans="1:46" s="119" customFormat="1" ht="17.149999999999999" customHeight="1" x14ac:dyDescent="0.35">
      <c r="A31" s="120" t="s">
        <v>526</v>
      </c>
      <c r="B31" s="121" t="s">
        <v>527</v>
      </c>
      <c r="C31" s="551">
        <f t="shared" si="5"/>
        <v>43509</v>
      </c>
      <c r="D31" s="553">
        <f t="shared" si="0"/>
        <v>43509</v>
      </c>
      <c r="E31" s="554">
        <f t="shared" si="1"/>
        <v>43509</v>
      </c>
      <c r="F31" s="553">
        <f t="shared" si="2"/>
        <v>43509</v>
      </c>
      <c r="G31" s="125">
        <f>G23+4</f>
        <v>43510</v>
      </c>
      <c r="H31" s="558">
        <f t="shared" si="3"/>
        <v>43510</v>
      </c>
      <c r="I31" s="127" t="s">
        <v>0</v>
      </c>
      <c r="J31" s="126" t="s">
        <v>0</v>
      </c>
      <c r="K31" s="127" t="s">
        <v>0</v>
      </c>
      <c r="L31" s="126" t="s">
        <v>0</v>
      </c>
      <c r="M31" s="127">
        <f>G31+13</f>
        <v>43523</v>
      </c>
      <c r="N31" s="128">
        <f>M31</f>
        <v>43523</v>
      </c>
      <c r="O31" s="127" t="s">
        <v>0</v>
      </c>
      <c r="P31" s="128" t="str">
        <f t="shared" ref="P31:P36" si="16">O31</f>
        <v>-</v>
      </c>
      <c r="Q31" s="129" t="s">
        <v>530</v>
      </c>
      <c r="R31" s="130" t="s">
        <v>531</v>
      </c>
      <c r="S31" s="125" t="s">
        <v>0</v>
      </c>
      <c r="T31" s="126" t="s">
        <v>0</v>
      </c>
      <c r="U31" s="125" t="s">
        <v>0</v>
      </c>
      <c r="V31" s="126" t="s">
        <v>0</v>
      </c>
      <c r="W31" s="125">
        <f>M31+2</f>
        <v>43525</v>
      </c>
      <c r="X31" s="128">
        <f>W31</f>
        <v>43525</v>
      </c>
      <c r="Y31" s="125" t="s">
        <v>0</v>
      </c>
      <c r="Z31" s="128" t="str">
        <f t="shared" ref="Z31:Z36" si="17">Y31</f>
        <v>-</v>
      </c>
      <c r="AA31" s="131">
        <f>G31+AC31</f>
        <v>43528</v>
      </c>
      <c r="AB31" s="126">
        <f t="shared" ref="AB31:AB37" si="18">AA31</f>
        <v>43528</v>
      </c>
      <c r="AC31" s="132">
        <v>18</v>
      </c>
      <c r="AD31" s="125">
        <f>G31+AF31</f>
        <v>43528</v>
      </c>
      <c r="AE31" s="126">
        <f>AD31</f>
        <v>43528</v>
      </c>
      <c r="AF31" s="132">
        <v>18</v>
      </c>
      <c r="AG31" s="576">
        <f>G31+AI31</f>
        <v>43529</v>
      </c>
      <c r="AH31" s="577">
        <f t="shared" ref="AH31:AH37" si="19">AG31</f>
        <v>43529</v>
      </c>
      <c r="AI31" s="575">
        <v>19</v>
      </c>
      <c r="AJ31" s="125" t="s">
        <v>0</v>
      </c>
      <c r="AK31" s="126" t="str">
        <f t="shared" si="4"/>
        <v>-</v>
      </c>
      <c r="AL31" s="132" t="s">
        <v>0</v>
      </c>
      <c r="AM31" s="555" t="s">
        <v>0</v>
      </c>
      <c r="AN31" s="558" t="str">
        <f t="shared" ref="AN31:AN37" si="20">AM31</f>
        <v>-</v>
      </c>
      <c r="AO31" s="602" t="s">
        <v>0</v>
      </c>
      <c r="AP31" s="578" t="s">
        <v>65</v>
      </c>
      <c r="AQ31" s="544" t="s">
        <v>4</v>
      </c>
      <c r="AR31" s="141" t="s">
        <v>64</v>
      </c>
      <c r="AS31" s="141"/>
      <c r="AT31" s="118" t="s">
        <v>225</v>
      </c>
    </row>
    <row r="32" spans="1:46" s="119" customFormat="1" ht="17.149999999999999" customHeight="1" x14ac:dyDescent="0.35">
      <c r="A32" s="120" t="s">
        <v>526</v>
      </c>
      <c r="B32" s="121" t="s">
        <v>527</v>
      </c>
      <c r="C32" s="122">
        <f t="shared" si="5"/>
        <v>43509</v>
      </c>
      <c r="D32" s="123">
        <f t="shared" si="0"/>
        <v>43509</v>
      </c>
      <c r="E32" s="124">
        <f t="shared" si="1"/>
        <v>43509</v>
      </c>
      <c r="F32" s="123">
        <f t="shared" si="2"/>
        <v>43509</v>
      </c>
      <c r="G32" s="125">
        <f>G24+4</f>
        <v>43510</v>
      </c>
      <c r="H32" s="126">
        <f t="shared" si="3"/>
        <v>43510</v>
      </c>
      <c r="I32" s="127" t="s">
        <v>0</v>
      </c>
      <c r="J32" s="126" t="s">
        <v>0</v>
      </c>
      <c r="K32" s="127" t="s">
        <v>0</v>
      </c>
      <c r="L32" s="126" t="s">
        <v>0</v>
      </c>
      <c r="M32" s="127">
        <f>G32+13</f>
        <v>43523</v>
      </c>
      <c r="N32" s="128">
        <f>M32</f>
        <v>43523</v>
      </c>
      <c r="O32" s="127" t="s">
        <v>0</v>
      </c>
      <c r="P32" s="128" t="str">
        <f t="shared" si="16"/>
        <v>-</v>
      </c>
      <c r="Q32" s="129" t="s">
        <v>193</v>
      </c>
      <c r="R32" s="130" t="s">
        <v>542</v>
      </c>
      <c r="S32" s="125" t="s">
        <v>0</v>
      </c>
      <c r="T32" s="126" t="s">
        <v>0</v>
      </c>
      <c r="U32" s="125" t="s">
        <v>0</v>
      </c>
      <c r="V32" s="126" t="s">
        <v>0</v>
      </c>
      <c r="W32" s="125">
        <f>M32+3</f>
        <v>43526</v>
      </c>
      <c r="X32" s="128">
        <f>W32</f>
        <v>43526</v>
      </c>
      <c r="Y32" s="125" t="s">
        <v>0</v>
      </c>
      <c r="Z32" s="128" t="str">
        <f t="shared" si="17"/>
        <v>-</v>
      </c>
      <c r="AA32" s="131" t="s">
        <v>0</v>
      </c>
      <c r="AB32" s="126" t="str">
        <f t="shared" si="18"/>
        <v>-</v>
      </c>
      <c r="AC32" s="132" t="s">
        <v>0</v>
      </c>
      <c r="AD32" s="125" t="s">
        <v>0</v>
      </c>
      <c r="AE32" s="126" t="s">
        <v>0</v>
      </c>
      <c r="AF32" s="132" t="s">
        <v>0</v>
      </c>
      <c r="AG32" s="133" t="s">
        <v>0</v>
      </c>
      <c r="AH32" s="134" t="str">
        <f t="shared" si="19"/>
        <v>-</v>
      </c>
      <c r="AI32" s="132" t="s">
        <v>0</v>
      </c>
      <c r="AJ32" s="125">
        <f>G32+AL32</f>
        <v>43528</v>
      </c>
      <c r="AK32" s="126">
        <f t="shared" si="4"/>
        <v>43528</v>
      </c>
      <c r="AL32" s="132">
        <v>18</v>
      </c>
      <c r="AM32" s="135">
        <f>G32+AO32</f>
        <v>43528</v>
      </c>
      <c r="AN32" s="136">
        <f t="shared" si="20"/>
        <v>43528</v>
      </c>
      <c r="AO32" s="137">
        <v>18</v>
      </c>
      <c r="AP32" s="138" t="s">
        <v>65</v>
      </c>
      <c r="AQ32" s="544" t="s">
        <v>4</v>
      </c>
      <c r="AR32" s="140" t="s">
        <v>64</v>
      </c>
      <c r="AS32" s="141"/>
      <c r="AT32" s="142" t="s">
        <v>226</v>
      </c>
    </row>
    <row r="33" spans="1:46" s="119" customFormat="1" ht="17.149999999999999" customHeight="1" x14ac:dyDescent="0.35">
      <c r="A33" s="143" t="s">
        <v>211</v>
      </c>
      <c r="B33" s="144" t="s">
        <v>476</v>
      </c>
      <c r="C33" s="329">
        <f t="shared" si="5"/>
        <v>43516</v>
      </c>
      <c r="D33" s="145">
        <f t="shared" si="0"/>
        <v>43516</v>
      </c>
      <c r="E33" s="124">
        <f t="shared" si="1"/>
        <v>43516</v>
      </c>
      <c r="F33" s="145">
        <f t="shared" si="2"/>
        <v>43516</v>
      </c>
      <c r="G33" s="147">
        <f t="shared" ref="G33:G38" si="21">G25+7</f>
        <v>43517</v>
      </c>
      <c r="H33" s="148">
        <f t="shared" si="3"/>
        <v>43517</v>
      </c>
      <c r="I33" s="149" t="s">
        <v>0</v>
      </c>
      <c r="J33" s="148" t="s">
        <v>0</v>
      </c>
      <c r="K33" s="149" t="s">
        <v>0</v>
      </c>
      <c r="L33" s="148" t="s">
        <v>0</v>
      </c>
      <c r="M33" s="127" t="s">
        <v>0</v>
      </c>
      <c r="N33" s="128" t="s">
        <v>0</v>
      </c>
      <c r="O33" s="127">
        <f>G33+2</f>
        <v>43519</v>
      </c>
      <c r="P33" s="128">
        <f t="shared" si="16"/>
        <v>43519</v>
      </c>
      <c r="Q33" s="129" t="s">
        <v>483</v>
      </c>
      <c r="R33" s="130" t="s">
        <v>484</v>
      </c>
      <c r="S33" s="147" t="s">
        <v>0</v>
      </c>
      <c r="T33" s="148" t="s">
        <v>0</v>
      </c>
      <c r="U33" s="147" t="s">
        <v>0</v>
      </c>
      <c r="V33" s="148" t="s">
        <v>0</v>
      </c>
      <c r="W33" s="147" t="s">
        <v>0</v>
      </c>
      <c r="X33" s="150" t="s">
        <v>0</v>
      </c>
      <c r="Y33" s="147">
        <f>O33+5</f>
        <v>43524</v>
      </c>
      <c r="Z33" s="150">
        <f t="shared" si="17"/>
        <v>43524</v>
      </c>
      <c r="AA33" s="131">
        <f>G33+AC33</f>
        <v>43533</v>
      </c>
      <c r="AB33" s="126">
        <f t="shared" si="18"/>
        <v>43533</v>
      </c>
      <c r="AC33" s="132">
        <v>16</v>
      </c>
      <c r="AD33" s="125">
        <f>G33+AF33</f>
        <v>43534</v>
      </c>
      <c r="AE33" s="126">
        <f>AD33</f>
        <v>43534</v>
      </c>
      <c r="AF33" s="132">
        <v>17</v>
      </c>
      <c r="AG33" s="155">
        <f>G33+AI33</f>
        <v>43536</v>
      </c>
      <c r="AH33" s="156">
        <f t="shared" si="19"/>
        <v>43536</v>
      </c>
      <c r="AI33" s="154">
        <v>19</v>
      </c>
      <c r="AJ33" s="147" t="s">
        <v>0</v>
      </c>
      <c r="AK33" s="148" t="str">
        <f t="shared" si="4"/>
        <v>-</v>
      </c>
      <c r="AL33" s="154" t="s">
        <v>0</v>
      </c>
      <c r="AM33" s="157">
        <f>G33+AO33</f>
        <v>43537</v>
      </c>
      <c r="AN33" s="158">
        <f t="shared" si="20"/>
        <v>43537</v>
      </c>
      <c r="AO33" s="159">
        <v>20</v>
      </c>
      <c r="AP33" s="160" t="s">
        <v>214</v>
      </c>
      <c r="AQ33" s="539" t="s">
        <v>4</v>
      </c>
      <c r="AR33" s="162" t="s">
        <v>60</v>
      </c>
      <c r="AS33" s="163"/>
      <c r="AT33" s="164" t="s">
        <v>217</v>
      </c>
    </row>
    <row r="34" spans="1:46" s="119" customFormat="1" ht="17.149999999999999" customHeight="1" x14ac:dyDescent="0.35">
      <c r="A34" s="143" t="s">
        <v>185</v>
      </c>
      <c r="B34" s="144" t="s">
        <v>343</v>
      </c>
      <c r="C34" s="329">
        <f t="shared" si="5"/>
        <v>43518</v>
      </c>
      <c r="D34" s="145">
        <f t="shared" si="0"/>
        <v>43518</v>
      </c>
      <c r="E34" s="124">
        <f t="shared" si="1"/>
        <v>43518</v>
      </c>
      <c r="F34" s="145">
        <f t="shared" si="2"/>
        <v>43518</v>
      </c>
      <c r="G34" s="147">
        <f t="shared" si="21"/>
        <v>43519</v>
      </c>
      <c r="H34" s="148">
        <f t="shared" si="3"/>
        <v>43519</v>
      </c>
      <c r="I34" s="127" t="s">
        <v>0</v>
      </c>
      <c r="J34" s="126" t="str">
        <f>I34</f>
        <v>-</v>
      </c>
      <c r="K34" s="127">
        <f>G34+6</f>
        <v>43525</v>
      </c>
      <c r="L34" s="126">
        <f>K34</f>
        <v>43525</v>
      </c>
      <c r="M34" s="127" t="s">
        <v>0</v>
      </c>
      <c r="N34" s="128" t="str">
        <f>M34</f>
        <v>-</v>
      </c>
      <c r="O34" s="127" t="s">
        <v>0</v>
      </c>
      <c r="P34" s="128" t="str">
        <f t="shared" si="16"/>
        <v>-</v>
      </c>
      <c r="Q34" s="129" t="s">
        <v>170</v>
      </c>
      <c r="R34" s="130" t="s">
        <v>278</v>
      </c>
      <c r="S34" s="125" t="s">
        <v>0</v>
      </c>
      <c r="T34" s="148" t="str">
        <f>S34</f>
        <v>-</v>
      </c>
      <c r="U34" s="147">
        <f>U26+7</f>
        <v>43525</v>
      </c>
      <c r="V34" s="148">
        <f>U34</f>
        <v>43525</v>
      </c>
      <c r="W34" s="125" t="s">
        <v>253</v>
      </c>
      <c r="X34" s="128" t="str">
        <f>W34</f>
        <v>-</v>
      </c>
      <c r="Y34" s="125" t="s">
        <v>0</v>
      </c>
      <c r="Z34" s="128" t="str">
        <f t="shared" si="17"/>
        <v>-</v>
      </c>
      <c r="AA34" s="131">
        <f>G34+AC34</f>
        <v>43528</v>
      </c>
      <c r="AB34" s="126">
        <f t="shared" si="18"/>
        <v>43528</v>
      </c>
      <c r="AC34" s="132">
        <v>9</v>
      </c>
      <c r="AD34" s="131">
        <f>G34+AF34</f>
        <v>43529</v>
      </c>
      <c r="AE34" s="126">
        <f>AD34</f>
        <v>43529</v>
      </c>
      <c r="AF34" s="132">
        <v>10</v>
      </c>
      <c r="AG34" s="131">
        <f>G34+AI34</f>
        <v>43531</v>
      </c>
      <c r="AH34" s="126">
        <f t="shared" si="19"/>
        <v>43531</v>
      </c>
      <c r="AI34" s="132">
        <v>12</v>
      </c>
      <c r="AJ34" s="147" t="s">
        <v>236</v>
      </c>
      <c r="AK34" s="148" t="str">
        <f t="shared" si="4"/>
        <v xml:space="preserve"> </v>
      </c>
      <c r="AL34" s="154" t="s">
        <v>0</v>
      </c>
      <c r="AM34" s="131" t="s">
        <v>0</v>
      </c>
      <c r="AN34" s="126" t="str">
        <f t="shared" si="20"/>
        <v>-</v>
      </c>
      <c r="AO34" s="132" t="s">
        <v>0</v>
      </c>
      <c r="AP34" s="138" t="s">
        <v>66</v>
      </c>
      <c r="AQ34" s="539" t="s">
        <v>4</v>
      </c>
      <c r="AR34" s="140" t="s">
        <v>5</v>
      </c>
      <c r="AS34" s="160"/>
      <c r="AT34" s="142" t="s">
        <v>223</v>
      </c>
    </row>
    <row r="35" spans="1:46" s="119" customFormat="1" ht="17.149999999999999" customHeight="1" x14ac:dyDescent="0.35">
      <c r="A35" s="120" t="s">
        <v>185</v>
      </c>
      <c r="B35" s="121" t="s">
        <v>343</v>
      </c>
      <c r="C35" s="329">
        <f t="shared" si="5"/>
        <v>43518</v>
      </c>
      <c r="D35" s="145">
        <f t="shared" si="0"/>
        <v>43518</v>
      </c>
      <c r="E35" s="124">
        <f t="shared" si="1"/>
        <v>43518</v>
      </c>
      <c r="F35" s="145">
        <f t="shared" si="2"/>
        <v>43518</v>
      </c>
      <c r="G35" s="147">
        <f t="shared" si="21"/>
        <v>43519</v>
      </c>
      <c r="H35" s="148">
        <f t="shared" si="3"/>
        <v>43519</v>
      </c>
      <c r="I35" s="127" t="s">
        <v>0</v>
      </c>
      <c r="J35" s="126" t="str">
        <f>I35</f>
        <v>-</v>
      </c>
      <c r="K35" s="127">
        <f>G35+6</f>
        <v>43525</v>
      </c>
      <c r="L35" s="126">
        <f>K35</f>
        <v>43525</v>
      </c>
      <c r="M35" s="127" t="s">
        <v>0</v>
      </c>
      <c r="N35" s="128" t="str">
        <f>M35</f>
        <v>-</v>
      </c>
      <c r="O35" s="127" t="s">
        <v>0</v>
      </c>
      <c r="P35" s="128" t="str">
        <f t="shared" si="16"/>
        <v>-</v>
      </c>
      <c r="Q35" s="129" t="s">
        <v>456</v>
      </c>
      <c r="R35" s="130" t="s">
        <v>196</v>
      </c>
      <c r="S35" s="125" t="s">
        <v>0</v>
      </c>
      <c r="T35" s="148" t="str">
        <f>S35</f>
        <v>-</v>
      </c>
      <c r="U35" s="147">
        <f>U27+7</f>
        <v>43532</v>
      </c>
      <c r="V35" s="148">
        <f>U35</f>
        <v>43532</v>
      </c>
      <c r="W35" s="125" t="s">
        <v>0</v>
      </c>
      <c r="X35" s="128" t="str">
        <f>W35</f>
        <v>-</v>
      </c>
      <c r="Y35" s="125" t="s">
        <v>0</v>
      </c>
      <c r="Z35" s="128" t="str">
        <f t="shared" si="17"/>
        <v>-</v>
      </c>
      <c r="AA35" s="131" t="s">
        <v>0</v>
      </c>
      <c r="AB35" s="126" t="str">
        <f t="shared" si="18"/>
        <v>-</v>
      </c>
      <c r="AC35" s="132" t="s">
        <v>0</v>
      </c>
      <c r="AD35" s="131" t="s">
        <v>0</v>
      </c>
      <c r="AE35" s="126" t="str">
        <f>AD35</f>
        <v>-</v>
      </c>
      <c r="AF35" s="132" t="s">
        <v>0</v>
      </c>
      <c r="AG35" s="131" t="s">
        <v>0</v>
      </c>
      <c r="AH35" s="126" t="str">
        <f t="shared" si="19"/>
        <v>-</v>
      </c>
      <c r="AI35" s="132" t="s">
        <v>0</v>
      </c>
      <c r="AJ35" s="147">
        <f>G35+AL35</f>
        <v>43535</v>
      </c>
      <c r="AK35" s="148">
        <f t="shared" si="4"/>
        <v>43535</v>
      </c>
      <c r="AL35" s="154">
        <v>16</v>
      </c>
      <c r="AM35" s="131">
        <f>G35+AO35</f>
        <v>43535</v>
      </c>
      <c r="AN35" s="126">
        <f t="shared" si="20"/>
        <v>43535</v>
      </c>
      <c r="AO35" s="132">
        <v>16</v>
      </c>
      <c r="AP35" s="138" t="s">
        <v>66</v>
      </c>
      <c r="AQ35" s="539" t="s">
        <v>4</v>
      </c>
      <c r="AR35" s="140" t="s">
        <v>5</v>
      </c>
      <c r="AS35" s="160"/>
      <c r="AT35" s="142" t="s">
        <v>224</v>
      </c>
    </row>
    <row r="36" spans="1:46" s="119" customFormat="1" ht="17.149999999999999" customHeight="1" x14ac:dyDescent="0.35">
      <c r="A36" s="143" t="s">
        <v>212</v>
      </c>
      <c r="B36" s="144" t="s">
        <v>451</v>
      </c>
      <c r="C36" s="329">
        <f>E36</f>
        <v>43520</v>
      </c>
      <c r="D36" s="145">
        <f>C36</f>
        <v>43520</v>
      </c>
      <c r="E36" s="124">
        <f>G36-1</f>
        <v>43520</v>
      </c>
      <c r="F36" s="145">
        <f>E36</f>
        <v>43520</v>
      </c>
      <c r="G36" s="147">
        <f>G28+8</f>
        <v>43521</v>
      </c>
      <c r="H36" s="148">
        <f>G36</f>
        <v>43521</v>
      </c>
      <c r="I36" s="149" t="s">
        <v>0</v>
      </c>
      <c r="J36" s="148" t="s">
        <v>0</v>
      </c>
      <c r="K36" s="149" t="s">
        <v>0</v>
      </c>
      <c r="L36" s="148" t="s">
        <v>0</v>
      </c>
      <c r="M36" s="127" t="s">
        <v>0</v>
      </c>
      <c r="N36" s="128" t="s">
        <v>0</v>
      </c>
      <c r="O36" s="127">
        <f>G36+2</f>
        <v>43523</v>
      </c>
      <c r="P36" s="128">
        <f t="shared" si="16"/>
        <v>43523</v>
      </c>
      <c r="Q36" s="129" t="s">
        <v>241</v>
      </c>
      <c r="R36" s="130" t="s">
        <v>273</v>
      </c>
      <c r="S36" s="147" t="s">
        <v>0</v>
      </c>
      <c r="T36" s="148" t="s">
        <v>0</v>
      </c>
      <c r="U36" s="147" t="s">
        <v>0</v>
      </c>
      <c r="V36" s="148" t="s">
        <v>0</v>
      </c>
      <c r="W36" s="147" t="s">
        <v>0</v>
      </c>
      <c r="X36" s="150" t="s">
        <v>0</v>
      </c>
      <c r="Y36" s="147">
        <f>O36+5</f>
        <v>43528</v>
      </c>
      <c r="Z36" s="150">
        <f t="shared" si="17"/>
        <v>43528</v>
      </c>
      <c r="AA36" s="131">
        <f>G36+AC36</f>
        <v>43535</v>
      </c>
      <c r="AB36" s="126">
        <f>AA36</f>
        <v>43535</v>
      </c>
      <c r="AC36" s="132">
        <v>14</v>
      </c>
      <c r="AD36" s="125">
        <f>G36+AF36</f>
        <v>43536</v>
      </c>
      <c r="AE36" s="126">
        <f>AD36</f>
        <v>43536</v>
      </c>
      <c r="AF36" s="132">
        <v>15</v>
      </c>
      <c r="AG36" s="155">
        <f>G36+AI36</f>
        <v>43537</v>
      </c>
      <c r="AH36" s="156">
        <f>AG36</f>
        <v>43537</v>
      </c>
      <c r="AI36" s="154">
        <v>16</v>
      </c>
      <c r="AJ36" s="147" t="s">
        <v>0</v>
      </c>
      <c r="AK36" s="148" t="str">
        <f>AJ36</f>
        <v>-</v>
      </c>
      <c r="AL36" s="154" t="s">
        <v>0</v>
      </c>
      <c r="AM36" s="147">
        <f>G36+AO36</f>
        <v>43538</v>
      </c>
      <c r="AN36" s="148">
        <f>AM36</f>
        <v>43538</v>
      </c>
      <c r="AO36" s="154">
        <v>17</v>
      </c>
      <c r="AP36" s="160" t="s">
        <v>214</v>
      </c>
      <c r="AQ36" s="539" t="s">
        <v>4</v>
      </c>
      <c r="AR36" s="162" t="s">
        <v>60</v>
      </c>
      <c r="AS36" s="163"/>
      <c r="AT36" s="164" t="s">
        <v>219</v>
      </c>
    </row>
    <row r="37" spans="1:46" s="603" customFormat="1" ht="16.5" customHeight="1" x14ac:dyDescent="0.35">
      <c r="A37" s="400" t="s">
        <v>189</v>
      </c>
      <c r="B37" s="550" t="s">
        <v>271</v>
      </c>
      <c r="C37" s="581">
        <f t="shared" si="5"/>
        <v>43521</v>
      </c>
      <c r="D37" s="582">
        <f t="shared" si="0"/>
        <v>43521</v>
      </c>
      <c r="E37" s="409">
        <f t="shared" si="1"/>
        <v>43521</v>
      </c>
      <c r="F37" s="582">
        <f t="shared" si="2"/>
        <v>43521</v>
      </c>
      <c r="G37" s="556">
        <f t="shared" si="21"/>
        <v>43522</v>
      </c>
      <c r="H37" s="255">
        <f t="shared" si="3"/>
        <v>43522</v>
      </c>
      <c r="I37" s="254" t="s">
        <v>0</v>
      </c>
      <c r="J37" s="255" t="s">
        <v>0</v>
      </c>
      <c r="K37" s="254" t="s">
        <v>0</v>
      </c>
      <c r="L37" s="255" t="s">
        <v>0</v>
      </c>
      <c r="M37" s="563" t="s">
        <v>0</v>
      </c>
      <c r="N37" s="572" t="s">
        <v>0</v>
      </c>
      <c r="O37" s="563" t="s">
        <v>0</v>
      </c>
      <c r="P37" s="572" t="s">
        <v>0</v>
      </c>
      <c r="Q37" s="566" t="s">
        <v>1</v>
      </c>
      <c r="R37" s="585" t="s">
        <v>0</v>
      </c>
      <c r="S37" s="253" t="s">
        <v>0</v>
      </c>
      <c r="T37" s="559" t="s">
        <v>0</v>
      </c>
      <c r="U37" s="556" t="s">
        <v>0</v>
      </c>
      <c r="V37" s="559" t="s">
        <v>0</v>
      </c>
      <c r="W37" s="253" t="s">
        <v>0</v>
      </c>
      <c r="X37" s="256" t="s">
        <v>0</v>
      </c>
      <c r="Y37" s="253" t="s">
        <v>0</v>
      </c>
      <c r="Z37" s="256" t="s">
        <v>0</v>
      </c>
      <c r="AA37" s="574">
        <f>G37+AC37</f>
        <v>43533</v>
      </c>
      <c r="AB37" s="559">
        <f t="shared" si="18"/>
        <v>43533</v>
      </c>
      <c r="AC37" s="391">
        <v>11</v>
      </c>
      <c r="AD37" s="574">
        <f>G37+AF37</f>
        <v>43534</v>
      </c>
      <c r="AE37" s="559">
        <f>AD37</f>
        <v>43534</v>
      </c>
      <c r="AF37" s="391">
        <v>12</v>
      </c>
      <c r="AG37" s="588">
        <f>G37+AI37</f>
        <v>43536</v>
      </c>
      <c r="AH37" s="591">
        <f t="shared" si="19"/>
        <v>43536</v>
      </c>
      <c r="AI37" s="333">
        <v>14</v>
      </c>
      <c r="AJ37" s="556" t="s">
        <v>0</v>
      </c>
      <c r="AK37" s="559" t="str">
        <f t="shared" si="4"/>
        <v>-</v>
      </c>
      <c r="AL37" s="391" t="s">
        <v>0</v>
      </c>
      <c r="AM37" s="253">
        <f>G37+AO37</f>
        <v>43537</v>
      </c>
      <c r="AN37" s="255">
        <f t="shared" si="20"/>
        <v>43537</v>
      </c>
      <c r="AO37" s="333">
        <v>15</v>
      </c>
      <c r="AP37" s="332" t="s">
        <v>2</v>
      </c>
      <c r="AQ37" s="161" t="s">
        <v>4</v>
      </c>
      <c r="AR37" s="595"/>
      <c r="AS37" s="390"/>
      <c r="AT37" s="69" t="s">
        <v>3</v>
      </c>
    </row>
    <row r="38" spans="1:46" s="119" customFormat="1" ht="17.149999999999999" customHeight="1" thickBot="1" x14ac:dyDescent="0.4">
      <c r="A38" s="165" t="s">
        <v>189</v>
      </c>
      <c r="B38" s="166" t="s">
        <v>271</v>
      </c>
      <c r="C38" s="326">
        <f t="shared" si="5"/>
        <v>43521</v>
      </c>
      <c r="D38" s="325">
        <f t="shared" si="0"/>
        <v>43521</v>
      </c>
      <c r="E38" s="324">
        <f t="shared" si="1"/>
        <v>43521</v>
      </c>
      <c r="F38" s="323">
        <f t="shared" si="2"/>
        <v>43521</v>
      </c>
      <c r="G38" s="167">
        <f t="shared" si="21"/>
        <v>43522</v>
      </c>
      <c r="H38" s="168">
        <f t="shared" si="3"/>
        <v>43522</v>
      </c>
      <c r="I38" s="169">
        <f>G38+6</f>
        <v>43528</v>
      </c>
      <c r="J38" s="168">
        <f>I38</f>
        <v>43528</v>
      </c>
      <c r="K38" s="169" t="s">
        <v>0</v>
      </c>
      <c r="L38" s="168" t="s">
        <v>0</v>
      </c>
      <c r="M38" s="169" t="s">
        <v>0</v>
      </c>
      <c r="N38" s="170" t="s">
        <v>0</v>
      </c>
      <c r="O38" s="169" t="s">
        <v>0</v>
      </c>
      <c r="P38" s="170" t="s">
        <v>0</v>
      </c>
      <c r="Q38" s="171" t="s">
        <v>194</v>
      </c>
      <c r="R38" s="172" t="s">
        <v>438</v>
      </c>
      <c r="S38" s="167">
        <f>I38+5</f>
        <v>43533</v>
      </c>
      <c r="T38" s="168">
        <f>S38</f>
        <v>43533</v>
      </c>
      <c r="U38" s="167" t="s">
        <v>0</v>
      </c>
      <c r="V38" s="168" t="s">
        <v>0</v>
      </c>
      <c r="W38" s="167" t="s">
        <v>0</v>
      </c>
      <c r="X38" s="170" t="s">
        <v>0</v>
      </c>
      <c r="Y38" s="167" t="s">
        <v>0</v>
      </c>
      <c r="Z38" s="170" t="s">
        <v>0</v>
      </c>
      <c r="AA38" s="173" t="s">
        <v>0</v>
      </c>
      <c r="AB38" s="168" t="s">
        <v>0</v>
      </c>
      <c r="AC38" s="174" t="s">
        <v>0</v>
      </c>
      <c r="AD38" s="167" t="s">
        <v>0</v>
      </c>
      <c r="AE38" s="168" t="s">
        <v>0</v>
      </c>
      <c r="AF38" s="174" t="s">
        <v>0</v>
      </c>
      <c r="AG38" s="175" t="s">
        <v>0</v>
      </c>
      <c r="AH38" s="176" t="s">
        <v>0</v>
      </c>
      <c r="AI38" s="174" t="s">
        <v>0</v>
      </c>
      <c r="AJ38" s="167">
        <f>G38+AL38</f>
        <v>43537</v>
      </c>
      <c r="AK38" s="168">
        <f t="shared" si="4"/>
        <v>43537</v>
      </c>
      <c r="AL38" s="174">
        <v>15</v>
      </c>
      <c r="AM38" s="177" t="s">
        <v>0</v>
      </c>
      <c r="AN38" s="178" t="s">
        <v>0</v>
      </c>
      <c r="AO38" s="179" t="s">
        <v>0</v>
      </c>
      <c r="AP38" s="180" t="s">
        <v>2</v>
      </c>
      <c r="AQ38" s="545" t="s">
        <v>4</v>
      </c>
      <c r="AR38" s="182" t="s">
        <v>221</v>
      </c>
      <c r="AS38" s="180"/>
      <c r="AT38" s="183" t="s">
        <v>222</v>
      </c>
    </row>
    <row r="39" spans="1:46" s="119" customFormat="1" ht="17.149999999999999" customHeight="1" x14ac:dyDescent="0.35">
      <c r="A39" s="194" t="s">
        <v>528</v>
      </c>
      <c r="B39" s="195" t="s">
        <v>450</v>
      </c>
      <c r="C39" s="604">
        <f t="shared" si="5"/>
        <v>43523</v>
      </c>
      <c r="D39" s="199">
        <f t="shared" ref="D39:D70" si="22">C39</f>
        <v>43523</v>
      </c>
      <c r="E39" s="198">
        <f t="shared" si="1"/>
        <v>43523</v>
      </c>
      <c r="F39" s="199">
        <f t="shared" ref="F39:F70" si="23">E39</f>
        <v>43523</v>
      </c>
      <c r="G39" s="200">
        <f>G31+14</f>
        <v>43524</v>
      </c>
      <c r="H39" s="201">
        <f t="shared" ref="H39:H70" si="24">G39</f>
        <v>43524</v>
      </c>
      <c r="I39" s="562" t="s">
        <v>0</v>
      </c>
      <c r="J39" s="560" t="s">
        <v>0</v>
      </c>
      <c r="K39" s="202" t="s">
        <v>0</v>
      </c>
      <c r="L39" s="201" t="s">
        <v>0</v>
      </c>
      <c r="M39" s="202">
        <f>G39+13</f>
        <v>43537</v>
      </c>
      <c r="N39" s="203">
        <f>M39</f>
        <v>43537</v>
      </c>
      <c r="O39" s="202" t="s">
        <v>0</v>
      </c>
      <c r="P39" s="203" t="str">
        <f>O39</f>
        <v>-</v>
      </c>
      <c r="Q39" s="204" t="s">
        <v>235</v>
      </c>
      <c r="R39" s="205" t="s">
        <v>268</v>
      </c>
      <c r="S39" s="200" t="s">
        <v>0</v>
      </c>
      <c r="T39" s="201" t="s">
        <v>0</v>
      </c>
      <c r="U39" s="200" t="s">
        <v>0</v>
      </c>
      <c r="V39" s="201" t="s">
        <v>0</v>
      </c>
      <c r="W39" s="200">
        <f>M39+2</f>
        <v>43539</v>
      </c>
      <c r="X39" s="203">
        <f>W39</f>
        <v>43539</v>
      </c>
      <c r="Y39" s="200" t="s">
        <v>0</v>
      </c>
      <c r="Z39" s="203" t="str">
        <f>Y39</f>
        <v>-</v>
      </c>
      <c r="AA39" s="206">
        <f>G39+AC39</f>
        <v>43542</v>
      </c>
      <c r="AB39" s="201">
        <f t="shared" ref="AB39:AB45" si="25">AA39</f>
        <v>43542</v>
      </c>
      <c r="AC39" s="207">
        <v>18</v>
      </c>
      <c r="AD39" s="200">
        <f>G39+AF39</f>
        <v>43542</v>
      </c>
      <c r="AE39" s="201">
        <f>AD39</f>
        <v>43542</v>
      </c>
      <c r="AF39" s="207">
        <v>18</v>
      </c>
      <c r="AG39" s="208">
        <f>G39+AI39</f>
        <v>43543</v>
      </c>
      <c r="AH39" s="209">
        <f t="shared" ref="AH39:AH45" si="26">AG39</f>
        <v>43543</v>
      </c>
      <c r="AI39" s="207">
        <v>19</v>
      </c>
      <c r="AJ39" s="200" t="s">
        <v>0</v>
      </c>
      <c r="AK39" s="201" t="str">
        <f t="shared" si="4"/>
        <v>-</v>
      </c>
      <c r="AL39" s="207" t="s">
        <v>0</v>
      </c>
      <c r="AM39" s="200" t="s">
        <v>0</v>
      </c>
      <c r="AN39" s="201" t="str">
        <f t="shared" ref="AN39:AN45" si="27">AM39</f>
        <v>-</v>
      </c>
      <c r="AO39" s="207" t="s">
        <v>0</v>
      </c>
      <c r="AP39" s="213" t="s">
        <v>65</v>
      </c>
      <c r="AQ39" s="543" t="s">
        <v>4</v>
      </c>
      <c r="AR39" s="192" t="s">
        <v>64</v>
      </c>
      <c r="AS39" s="192"/>
      <c r="AT39" s="118" t="s">
        <v>225</v>
      </c>
    </row>
    <row r="40" spans="1:46" s="119" customFormat="1" ht="17.149999999999999" customHeight="1" x14ac:dyDescent="0.35">
      <c r="A40" s="194" t="s">
        <v>529</v>
      </c>
      <c r="B40" s="195" t="s">
        <v>450</v>
      </c>
      <c r="C40" s="604">
        <f t="shared" si="5"/>
        <v>43523</v>
      </c>
      <c r="D40" s="199">
        <f t="shared" si="22"/>
        <v>43523</v>
      </c>
      <c r="E40" s="198">
        <f t="shared" si="1"/>
        <v>43523</v>
      </c>
      <c r="F40" s="199">
        <f t="shared" si="23"/>
        <v>43523</v>
      </c>
      <c r="G40" s="200">
        <f>G32+14</f>
        <v>43524</v>
      </c>
      <c r="H40" s="201">
        <f t="shared" si="24"/>
        <v>43524</v>
      </c>
      <c r="I40" s="202" t="s">
        <v>0</v>
      </c>
      <c r="J40" s="201" t="s">
        <v>0</v>
      </c>
      <c r="K40" s="202" t="s">
        <v>0</v>
      </c>
      <c r="L40" s="201" t="s">
        <v>0</v>
      </c>
      <c r="M40" s="202">
        <f>G40+13</f>
        <v>43537</v>
      </c>
      <c r="N40" s="203">
        <f>M40</f>
        <v>43537</v>
      </c>
      <c r="O40" s="202" t="s">
        <v>0</v>
      </c>
      <c r="P40" s="203" t="str">
        <f>O40</f>
        <v>-</v>
      </c>
      <c r="Q40" s="204" t="s">
        <v>193</v>
      </c>
      <c r="R40" s="205" t="s">
        <v>458</v>
      </c>
      <c r="S40" s="200" t="s">
        <v>0</v>
      </c>
      <c r="T40" s="201" t="s">
        <v>0</v>
      </c>
      <c r="U40" s="200" t="s">
        <v>0</v>
      </c>
      <c r="V40" s="201" t="s">
        <v>0</v>
      </c>
      <c r="W40" s="200">
        <f>M40+3</f>
        <v>43540</v>
      </c>
      <c r="X40" s="203">
        <f>W40</f>
        <v>43540</v>
      </c>
      <c r="Y40" s="200" t="s">
        <v>0</v>
      </c>
      <c r="Z40" s="203" t="str">
        <f>Y40</f>
        <v>-</v>
      </c>
      <c r="AA40" s="206" t="s">
        <v>0</v>
      </c>
      <c r="AB40" s="201" t="str">
        <f t="shared" si="25"/>
        <v>-</v>
      </c>
      <c r="AC40" s="207" t="s">
        <v>0</v>
      </c>
      <c r="AD40" s="200" t="s">
        <v>0</v>
      </c>
      <c r="AE40" s="201" t="s">
        <v>0</v>
      </c>
      <c r="AF40" s="207" t="s">
        <v>0</v>
      </c>
      <c r="AG40" s="208" t="s">
        <v>0</v>
      </c>
      <c r="AH40" s="209" t="str">
        <f t="shared" si="26"/>
        <v>-</v>
      </c>
      <c r="AI40" s="207" t="s">
        <v>0</v>
      </c>
      <c r="AJ40" s="200">
        <f>G40+AL40</f>
        <v>43542</v>
      </c>
      <c r="AK40" s="201">
        <f t="shared" si="4"/>
        <v>43542</v>
      </c>
      <c r="AL40" s="207">
        <v>18</v>
      </c>
      <c r="AM40" s="200">
        <f>G40+AO40</f>
        <v>43542</v>
      </c>
      <c r="AN40" s="201">
        <f t="shared" si="27"/>
        <v>43542</v>
      </c>
      <c r="AO40" s="207">
        <v>18</v>
      </c>
      <c r="AP40" s="213" t="s">
        <v>65</v>
      </c>
      <c r="AQ40" s="543" t="s">
        <v>4</v>
      </c>
      <c r="AR40" s="192" t="s">
        <v>64</v>
      </c>
      <c r="AS40" s="192"/>
      <c r="AT40" s="142" t="s">
        <v>226</v>
      </c>
    </row>
    <row r="41" spans="1:46" s="119" customFormat="1" ht="17.149999999999999" customHeight="1" x14ac:dyDescent="0.35">
      <c r="A41" s="215" t="s">
        <v>211</v>
      </c>
      <c r="B41" s="216" t="s">
        <v>477</v>
      </c>
      <c r="C41" s="196">
        <f t="shared" si="5"/>
        <v>43523</v>
      </c>
      <c r="D41" s="197">
        <f t="shared" si="22"/>
        <v>43523</v>
      </c>
      <c r="E41" s="198">
        <f t="shared" si="1"/>
        <v>43523</v>
      </c>
      <c r="F41" s="199">
        <f t="shared" si="23"/>
        <v>43523</v>
      </c>
      <c r="G41" s="200">
        <f t="shared" ref="G41:G56" si="28">G33+7</f>
        <v>43524</v>
      </c>
      <c r="H41" s="201">
        <f t="shared" si="24"/>
        <v>43524</v>
      </c>
      <c r="I41" s="202" t="s">
        <v>0</v>
      </c>
      <c r="J41" s="201" t="s">
        <v>0</v>
      </c>
      <c r="K41" s="202" t="s">
        <v>0</v>
      </c>
      <c r="L41" s="201" t="s">
        <v>0</v>
      </c>
      <c r="M41" s="202" t="s">
        <v>0</v>
      </c>
      <c r="N41" s="203" t="s">
        <v>0</v>
      </c>
      <c r="O41" s="202">
        <f>G41+2</f>
        <v>43526</v>
      </c>
      <c r="P41" s="203">
        <f>O41</f>
        <v>43526</v>
      </c>
      <c r="Q41" s="204" t="s">
        <v>485</v>
      </c>
      <c r="R41" s="205" t="s">
        <v>486</v>
      </c>
      <c r="S41" s="217" t="s">
        <v>0</v>
      </c>
      <c r="T41" s="218" t="s">
        <v>0</v>
      </c>
      <c r="U41" s="217" t="s">
        <v>0</v>
      </c>
      <c r="V41" s="218" t="s">
        <v>0</v>
      </c>
      <c r="W41" s="217" t="s">
        <v>0</v>
      </c>
      <c r="X41" s="219" t="s">
        <v>0</v>
      </c>
      <c r="Y41" s="217">
        <f>O41+5</f>
        <v>43531</v>
      </c>
      <c r="Z41" s="219">
        <f>Y41</f>
        <v>43531</v>
      </c>
      <c r="AA41" s="206">
        <f>G41+AC41</f>
        <v>43540</v>
      </c>
      <c r="AB41" s="201">
        <f t="shared" si="25"/>
        <v>43540</v>
      </c>
      <c r="AC41" s="207">
        <v>16</v>
      </c>
      <c r="AD41" s="200">
        <f>G41+AF41</f>
        <v>43541</v>
      </c>
      <c r="AE41" s="201">
        <f>AD41</f>
        <v>43541</v>
      </c>
      <c r="AF41" s="207">
        <v>17</v>
      </c>
      <c r="AG41" s="208">
        <f>G41+AI41</f>
        <v>43543</v>
      </c>
      <c r="AH41" s="209">
        <f t="shared" si="26"/>
        <v>43543</v>
      </c>
      <c r="AI41" s="207">
        <v>19</v>
      </c>
      <c r="AJ41" s="200" t="s">
        <v>0</v>
      </c>
      <c r="AK41" s="201" t="str">
        <f t="shared" si="4"/>
        <v>-</v>
      </c>
      <c r="AL41" s="207" t="s">
        <v>0</v>
      </c>
      <c r="AM41" s="210">
        <f>G41+AO41</f>
        <v>43544</v>
      </c>
      <c r="AN41" s="211">
        <f t="shared" si="27"/>
        <v>43544</v>
      </c>
      <c r="AO41" s="212">
        <v>20</v>
      </c>
      <c r="AP41" s="224" t="s">
        <v>214</v>
      </c>
      <c r="AQ41" s="541" t="s">
        <v>4</v>
      </c>
      <c r="AR41" s="226" t="s">
        <v>60</v>
      </c>
      <c r="AS41" s="227"/>
      <c r="AT41" s="164" t="s">
        <v>217</v>
      </c>
    </row>
    <row r="42" spans="1:46" s="119" customFormat="1" ht="17.149999999999999" customHeight="1" x14ac:dyDescent="0.35">
      <c r="A42" s="215" t="s">
        <v>195</v>
      </c>
      <c r="B42" s="216" t="s">
        <v>345</v>
      </c>
      <c r="C42" s="196">
        <f t="shared" si="5"/>
        <v>43525</v>
      </c>
      <c r="D42" s="197">
        <f t="shared" si="22"/>
        <v>43525</v>
      </c>
      <c r="E42" s="198">
        <f t="shared" si="1"/>
        <v>43525</v>
      </c>
      <c r="F42" s="229">
        <f t="shared" si="23"/>
        <v>43525</v>
      </c>
      <c r="G42" s="217">
        <f t="shared" si="28"/>
        <v>43526</v>
      </c>
      <c r="H42" s="218">
        <f t="shared" si="24"/>
        <v>43526</v>
      </c>
      <c r="I42" s="230" t="s">
        <v>0</v>
      </c>
      <c r="J42" s="218" t="str">
        <f>I42</f>
        <v>-</v>
      </c>
      <c r="K42" s="202">
        <f>G42+6</f>
        <v>43532</v>
      </c>
      <c r="L42" s="218">
        <f>K42</f>
        <v>43532</v>
      </c>
      <c r="M42" s="230" t="s">
        <v>0</v>
      </c>
      <c r="N42" s="219" t="str">
        <f>M42</f>
        <v>-</v>
      </c>
      <c r="O42" s="230" t="s">
        <v>0</v>
      </c>
      <c r="P42" s="219" t="str">
        <f>O42</f>
        <v>-</v>
      </c>
      <c r="Q42" s="231" t="s">
        <v>175</v>
      </c>
      <c r="R42" s="232" t="s">
        <v>279</v>
      </c>
      <c r="S42" s="217" t="s">
        <v>0</v>
      </c>
      <c r="T42" s="218" t="str">
        <f>S42</f>
        <v>-</v>
      </c>
      <c r="U42" s="217">
        <f>U34+7</f>
        <v>43532</v>
      </c>
      <c r="V42" s="218">
        <f>U42</f>
        <v>43532</v>
      </c>
      <c r="W42" s="217" t="s">
        <v>0</v>
      </c>
      <c r="X42" s="219" t="str">
        <f>W42</f>
        <v>-</v>
      </c>
      <c r="Y42" s="217" t="s">
        <v>0</v>
      </c>
      <c r="Z42" s="219" t="str">
        <f>Y42</f>
        <v>-</v>
      </c>
      <c r="AA42" s="220">
        <f>G42+AC42</f>
        <v>43535</v>
      </c>
      <c r="AB42" s="218">
        <f t="shared" si="25"/>
        <v>43535</v>
      </c>
      <c r="AC42" s="221">
        <v>9</v>
      </c>
      <c r="AD42" s="220">
        <f>G42+AF42</f>
        <v>43536</v>
      </c>
      <c r="AE42" s="218">
        <f>AD42</f>
        <v>43536</v>
      </c>
      <c r="AF42" s="221">
        <v>10</v>
      </c>
      <c r="AG42" s="220">
        <f>G42+AI42</f>
        <v>43538</v>
      </c>
      <c r="AH42" s="218">
        <f t="shared" si="26"/>
        <v>43538</v>
      </c>
      <c r="AI42" s="221">
        <v>12</v>
      </c>
      <c r="AJ42" s="200" t="s">
        <v>236</v>
      </c>
      <c r="AK42" s="201" t="str">
        <f t="shared" si="4"/>
        <v xml:space="preserve"> </v>
      </c>
      <c r="AL42" s="207" t="s">
        <v>0</v>
      </c>
      <c r="AM42" s="220" t="s">
        <v>0</v>
      </c>
      <c r="AN42" s="218" t="str">
        <f t="shared" si="27"/>
        <v>-</v>
      </c>
      <c r="AO42" s="221" t="s">
        <v>0</v>
      </c>
      <c r="AP42" s="224" t="s">
        <v>66</v>
      </c>
      <c r="AQ42" s="541" t="s">
        <v>4</v>
      </c>
      <c r="AR42" s="226" t="s">
        <v>5</v>
      </c>
      <c r="AS42" s="224"/>
      <c r="AT42" s="142" t="s">
        <v>223</v>
      </c>
    </row>
    <row r="43" spans="1:46" s="119" customFormat="1" ht="17.149999999999999" customHeight="1" x14ac:dyDescent="0.35">
      <c r="A43" s="215" t="s">
        <v>195</v>
      </c>
      <c r="B43" s="216" t="s">
        <v>345</v>
      </c>
      <c r="C43" s="196">
        <f t="shared" si="5"/>
        <v>43525</v>
      </c>
      <c r="D43" s="197">
        <f t="shared" si="22"/>
        <v>43525</v>
      </c>
      <c r="E43" s="198">
        <f t="shared" si="1"/>
        <v>43525</v>
      </c>
      <c r="F43" s="229">
        <f t="shared" si="23"/>
        <v>43525</v>
      </c>
      <c r="G43" s="217">
        <f t="shared" si="28"/>
        <v>43526</v>
      </c>
      <c r="H43" s="218">
        <f t="shared" si="24"/>
        <v>43526</v>
      </c>
      <c r="I43" s="230" t="s">
        <v>0</v>
      </c>
      <c r="J43" s="218" t="s">
        <v>0</v>
      </c>
      <c r="K43" s="202">
        <f>G43+6</f>
        <v>43532</v>
      </c>
      <c r="L43" s="218">
        <f>K43</f>
        <v>43532</v>
      </c>
      <c r="M43" s="230" t="s">
        <v>0</v>
      </c>
      <c r="N43" s="219" t="s">
        <v>0</v>
      </c>
      <c r="O43" s="230" t="s">
        <v>0</v>
      </c>
      <c r="P43" s="219" t="s">
        <v>0</v>
      </c>
      <c r="Q43" s="231" t="s">
        <v>171</v>
      </c>
      <c r="R43" s="232" t="s">
        <v>457</v>
      </c>
      <c r="S43" s="217" t="s">
        <v>0</v>
      </c>
      <c r="T43" s="218" t="s">
        <v>0</v>
      </c>
      <c r="U43" s="217">
        <f>U35+7</f>
        <v>43539</v>
      </c>
      <c r="V43" s="218">
        <f>U43</f>
        <v>43539</v>
      </c>
      <c r="W43" s="217" t="s">
        <v>0</v>
      </c>
      <c r="X43" s="219" t="s">
        <v>0</v>
      </c>
      <c r="Y43" s="217" t="s">
        <v>0</v>
      </c>
      <c r="Z43" s="219" t="s">
        <v>0</v>
      </c>
      <c r="AA43" s="220" t="s">
        <v>0</v>
      </c>
      <c r="AB43" s="218" t="str">
        <f t="shared" si="25"/>
        <v>-</v>
      </c>
      <c r="AC43" s="221" t="s">
        <v>0</v>
      </c>
      <c r="AD43" s="220" t="s">
        <v>0</v>
      </c>
      <c r="AE43" s="218" t="str">
        <f>AD43</f>
        <v>-</v>
      </c>
      <c r="AF43" s="221" t="s">
        <v>0</v>
      </c>
      <c r="AG43" s="220" t="s">
        <v>0</v>
      </c>
      <c r="AH43" s="218" t="str">
        <f t="shared" si="26"/>
        <v>-</v>
      </c>
      <c r="AI43" s="221" t="s">
        <v>0</v>
      </c>
      <c r="AJ43" s="200">
        <f>G43+AL43</f>
        <v>43542</v>
      </c>
      <c r="AK43" s="201">
        <f t="shared" si="4"/>
        <v>43542</v>
      </c>
      <c r="AL43" s="207">
        <v>16</v>
      </c>
      <c r="AM43" s="220">
        <f>G43+AO43</f>
        <v>43542</v>
      </c>
      <c r="AN43" s="218">
        <f t="shared" si="27"/>
        <v>43542</v>
      </c>
      <c r="AO43" s="221">
        <v>16</v>
      </c>
      <c r="AP43" s="224" t="s">
        <v>66</v>
      </c>
      <c r="AQ43" s="541" t="s">
        <v>4</v>
      </c>
      <c r="AR43" s="226" t="s">
        <v>5</v>
      </c>
      <c r="AS43" s="224"/>
      <c r="AT43" s="142" t="s">
        <v>224</v>
      </c>
    </row>
    <row r="44" spans="1:46" s="119" customFormat="1" ht="17.149999999999999" customHeight="1" x14ac:dyDescent="0.35">
      <c r="A44" s="215" t="s">
        <v>212</v>
      </c>
      <c r="B44" s="216" t="s">
        <v>452</v>
      </c>
      <c r="C44" s="196">
        <f>E44</f>
        <v>43527</v>
      </c>
      <c r="D44" s="197">
        <f>C44</f>
        <v>43527</v>
      </c>
      <c r="E44" s="198">
        <f>G44-1</f>
        <v>43527</v>
      </c>
      <c r="F44" s="229">
        <f>E44</f>
        <v>43527</v>
      </c>
      <c r="G44" s="217">
        <f t="shared" si="28"/>
        <v>43528</v>
      </c>
      <c r="H44" s="218">
        <f>G44</f>
        <v>43528</v>
      </c>
      <c r="I44" s="230" t="s">
        <v>0</v>
      </c>
      <c r="J44" s="218" t="s">
        <v>0</v>
      </c>
      <c r="K44" s="202" t="s">
        <v>0</v>
      </c>
      <c r="L44" s="218" t="s">
        <v>0</v>
      </c>
      <c r="M44" s="230" t="s">
        <v>0</v>
      </c>
      <c r="N44" s="219" t="s">
        <v>0</v>
      </c>
      <c r="O44" s="230">
        <f>G44+2</f>
        <v>43530</v>
      </c>
      <c r="P44" s="219">
        <f>O44</f>
        <v>43530</v>
      </c>
      <c r="Q44" s="204" t="s">
        <v>243</v>
      </c>
      <c r="R44" s="205" t="s">
        <v>460</v>
      </c>
      <c r="S44" s="217" t="s">
        <v>0</v>
      </c>
      <c r="T44" s="218" t="s">
        <v>0</v>
      </c>
      <c r="U44" s="217" t="s">
        <v>0</v>
      </c>
      <c r="V44" s="218" t="s">
        <v>0</v>
      </c>
      <c r="W44" s="217" t="s">
        <v>0</v>
      </c>
      <c r="X44" s="219" t="s">
        <v>0</v>
      </c>
      <c r="Y44" s="217">
        <f>O44+5</f>
        <v>43535</v>
      </c>
      <c r="Z44" s="219">
        <f>Y44</f>
        <v>43535</v>
      </c>
      <c r="AA44" s="220">
        <f>G44+AC44</f>
        <v>43542</v>
      </c>
      <c r="AB44" s="218">
        <f>AA44</f>
        <v>43542</v>
      </c>
      <c r="AC44" s="221">
        <v>14</v>
      </c>
      <c r="AD44" s="217">
        <f>G44+AF44</f>
        <v>43543</v>
      </c>
      <c r="AE44" s="218">
        <f>AD44</f>
        <v>43543</v>
      </c>
      <c r="AF44" s="221">
        <v>15</v>
      </c>
      <c r="AG44" s="208">
        <f>G44+AI44</f>
        <v>43544</v>
      </c>
      <c r="AH44" s="209">
        <f>AG44</f>
        <v>43544</v>
      </c>
      <c r="AI44" s="207">
        <v>16</v>
      </c>
      <c r="AJ44" s="200" t="s">
        <v>0</v>
      </c>
      <c r="AK44" s="201" t="str">
        <f>AJ44</f>
        <v>-</v>
      </c>
      <c r="AL44" s="207" t="s">
        <v>0</v>
      </c>
      <c r="AM44" s="200">
        <f>G44+AO44</f>
        <v>43545</v>
      </c>
      <c r="AN44" s="201">
        <f>AM44</f>
        <v>43545</v>
      </c>
      <c r="AO44" s="207">
        <v>17</v>
      </c>
      <c r="AP44" s="224" t="s">
        <v>214</v>
      </c>
      <c r="AQ44" s="541" t="s">
        <v>4</v>
      </c>
      <c r="AR44" s="341" t="s">
        <v>60</v>
      </c>
      <c r="AS44" s="224"/>
      <c r="AT44" s="164" t="s">
        <v>219</v>
      </c>
    </row>
    <row r="45" spans="1:46" s="603" customFormat="1" ht="17.149999999999999" customHeight="1" x14ac:dyDescent="0.35">
      <c r="A45" s="455" t="s">
        <v>190</v>
      </c>
      <c r="B45" s="549" t="s">
        <v>272</v>
      </c>
      <c r="C45" s="452">
        <f t="shared" si="5"/>
        <v>43528</v>
      </c>
      <c r="D45" s="451">
        <f t="shared" si="22"/>
        <v>43528</v>
      </c>
      <c r="E45" s="448">
        <f t="shared" si="1"/>
        <v>43528</v>
      </c>
      <c r="F45" s="451">
        <f t="shared" si="23"/>
        <v>43528</v>
      </c>
      <c r="G45" s="569">
        <f t="shared" si="28"/>
        <v>43529</v>
      </c>
      <c r="H45" s="570">
        <f t="shared" si="24"/>
        <v>43529</v>
      </c>
      <c r="I45" s="583" t="s">
        <v>0</v>
      </c>
      <c r="J45" s="570" t="s">
        <v>0</v>
      </c>
      <c r="K45" s="583" t="s">
        <v>0</v>
      </c>
      <c r="L45" s="570" t="s">
        <v>0</v>
      </c>
      <c r="M45" s="583" t="s">
        <v>0</v>
      </c>
      <c r="N45" s="571" t="s">
        <v>0</v>
      </c>
      <c r="O45" s="583" t="s">
        <v>0</v>
      </c>
      <c r="P45" s="571" t="s">
        <v>0</v>
      </c>
      <c r="Q45" s="584" t="s">
        <v>1</v>
      </c>
      <c r="R45" s="586" t="s">
        <v>0</v>
      </c>
      <c r="S45" s="569" t="s">
        <v>0</v>
      </c>
      <c r="T45" s="570" t="s">
        <v>0</v>
      </c>
      <c r="U45" s="569" t="s">
        <v>0</v>
      </c>
      <c r="V45" s="570" t="s">
        <v>0</v>
      </c>
      <c r="W45" s="569" t="s">
        <v>0</v>
      </c>
      <c r="X45" s="571" t="s">
        <v>0</v>
      </c>
      <c r="Y45" s="569" t="s">
        <v>0</v>
      </c>
      <c r="Z45" s="571" t="s">
        <v>0</v>
      </c>
      <c r="AA45" s="587">
        <f>G45+AC45</f>
        <v>43540</v>
      </c>
      <c r="AB45" s="570">
        <f t="shared" si="25"/>
        <v>43540</v>
      </c>
      <c r="AC45" s="446">
        <v>11</v>
      </c>
      <c r="AD45" s="569">
        <f>G45+AF45</f>
        <v>43541</v>
      </c>
      <c r="AE45" s="570">
        <f>AD45</f>
        <v>43541</v>
      </c>
      <c r="AF45" s="446">
        <v>12</v>
      </c>
      <c r="AG45" s="589">
        <f>G45+AI45</f>
        <v>43543</v>
      </c>
      <c r="AH45" s="592">
        <f t="shared" si="26"/>
        <v>43543</v>
      </c>
      <c r="AI45" s="446">
        <v>14</v>
      </c>
      <c r="AJ45" s="569" t="s">
        <v>0</v>
      </c>
      <c r="AK45" s="570" t="str">
        <f t="shared" si="4"/>
        <v>-</v>
      </c>
      <c r="AL45" s="446" t="s">
        <v>0</v>
      </c>
      <c r="AM45" s="569">
        <f>G45+AO45</f>
        <v>43544</v>
      </c>
      <c r="AN45" s="570">
        <f t="shared" si="27"/>
        <v>43544</v>
      </c>
      <c r="AO45" s="446">
        <v>15</v>
      </c>
      <c r="AP45" s="445" t="s">
        <v>2</v>
      </c>
      <c r="AQ45" s="225" t="s">
        <v>4</v>
      </c>
      <c r="AR45" s="461"/>
      <c r="AS45" s="445"/>
      <c r="AT45" s="69" t="s">
        <v>3</v>
      </c>
    </row>
    <row r="46" spans="1:46" s="119" customFormat="1" ht="17.149999999999999" customHeight="1" thickBot="1" x14ac:dyDescent="0.4">
      <c r="A46" s="233" t="s">
        <v>190</v>
      </c>
      <c r="B46" s="234" t="s">
        <v>272</v>
      </c>
      <c r="C46" s="605">
        <f t="shared" si="5"/>
        <v>43528</v>
      </c>
      <c r="D46" s="336">
        <f t="shared" si="22"/>
        <v>43528</v>
      </c>
      <c r="E46" s="337">
        <f t="shared" si="1"/>
        <v>43528</v>
      </c>
      <c r="F46" s="336">
        <f t="shared" si="23"/>
        <v>43528</v>
      </c>
      <c r="G46" s="235">
        <f t="shared" si="28"/>
        <v>43529</v>
      </c>
      <c r="H46" s="236">
        <f t="shared" si="24"/>
        <v>43529</v>
      </c>
      <c r="I46" s="237">
        <f>G46+6</f>
        <v>43535</v>
      </c>
      <c r="J46" s="236">
        <f>I46</f>
        <v>43535</v>
      </c>
      <c r="K46" s="237" t="s">
        <v>0</v>
      </c>
      <c r="L46" s="236" t="s">
        <v>0</v>
      </c>
      <c r="M46" s="237" t="s">
        <v>0</v>
      </c>
      <c r="N46" s="238" t="s">
        <v>0</v>
      </c>
      <c r="O46" s="237" t="s">
        <v>0</v>
      </c>
      <c r="P46" s="238" t="s">
        <v>0</v>
      </c>
      <c r="Q46" s="239" t="s">
        <v>192</v>
      </c>
      <c r="R46" s="240" t="s">
        <v>440</v>
      </c>
      <c r="S46" s="235">
        <f>I46+5</f>
        <v>43540</v>
      </c>
      <c r="T46" s="236">
        <f>S46</f>
        <v>43540</v>
      </c>
      <c r="U46" s="235" t="s">
        <v>0</v>
      </c>
      <c r="V46" s="236" t="s">
        <v>0</v>
      </c>
      <c r="W46" s="235" t="s">
        <v>0</v>
      </c>
      <c r="X46" s="238" t="s">
        <v>0</v>
      </c>
      <c r="Y46" s="235" t="s">
        <v>0</v>
      </c>
      <c r="Z46" s="238" t="s">
        <v>0</v>
      </c>
      <c r="AA46" s="241" t="s">
        <v>0</v>
      </c>
      <c r="AB46" s="236" t="s">
        <v>0</v>
      </c>
      <c r="AC46" s="242" t="s">
        <v>0</v>
      </c>
      <c r="AD46" s="235" t="s">
        <v>0</v>
      </c>
      <c r="AE46" s="236" t="s">
        <v>0</v>
      </c>
      <c r="AF46" s="242" t="s">
        <v>0</v>
      </c>
      <c r="AG46" s="243" t="s">
        <v>0</v>
      </c>
      <c r="AH46" s="244" t="s">
        <v>0</v>
      </c>
      <c r="AI46" s="242" t="s">
        <v>0</v>
      </c>
      <c r="AJ46" s="235">
        <f>G46+AL46</f>
        <v>43544</v>
      </c>
      <c r="AK46" s="236">
        <f t="shared" ref="AK46:AK77" si="29">AJ46</f>
        <v>43544</v>
      </c>
      <c r="AL46" s="242">
        <v>15</v>
      </c>
      <c r="AM46" s="235" t="s">
        <v>0</v>
      </c>
      <c r="AN46" s="236" t="s">
        <v>0</v>
      </c>
      <c r="AO46" s="242" t="s">
        <v>0</v>
      </c>
      <c r="AP46" s="248" t="s">
        <v>2</v>
      </c>
      <c r="AQ46" s="542" t="s">
        <v>4</v>
      </c>
      <c r="AR46" s="598" t="s">
        <v>221</v>
      </c>
      <c r="AS46" s="248"/>
      <c r="AT46" s="183" t="s">
        <v>222</v>
      </c>
    </row>
    <row r="47" spans="1:46" s="119" customFormat="1" ht="17.149999999999999" customHeight="1" x14ac:dyDescent="0.35">
      <c r="A47" s="120" t="s">
        <v>188</v>
      </c>
      <c r="B47" s="121" t="s">
        <v>249</v>
      </c>
      <c r="C47" s="551">
        <f t="shared" si="5"/>
        <v>43530</v>
      </c>
      <c r="D47" s="553">
        <f t="shared" si="22"/>
        <v>43530</v>
      </c>
      <c r="E47" s="554">
        <f t="shared" si="1"/>
        <v>43530</v>
      </c>
      <c r="F47" s="553">
        <f t="shared" si="23"/>
        <v>43530</v>
      </c>
      <c r="G47" s="125">
        <f t="shared" si="28"/>
        <v>43531</v>
      </c>
      <c r="H47" s="558">
        <f t="shared" si="24"/>
        <v>43531</v>
      </c>
      <c r="I47" s="127" t="s">
        <v>0</v>
      </c>
      <c r="J47" s="126" t="s">
        <v>0</v>
      </c>
      <c r="K47" s="127" t="s">
        <v>0</v>
      </c>
      <c r="L47" s="126" t="s">
        <v>0</v>
      </c>
      <c r="M47" s="127">
        <f>G47+13</f>
        <v>43544</v>
      </c>
      <c r="N47" s="128">
        <f>M47</f>
        <v>43544</v>
      </c>
      <c r="O47" s="127" t="s">
        <v>0</v>
      </c>
      <c r="P47" s="128" t="str">
        <f t="shared" ref="P47:P52" si="30">O47</f>
        <v>-</v>
      </c>
      <c r="Q47" s="129" t="s">
        <v>532</v>
      </c>
      <c r="R47" s="130" t="s">
        <v>533</v>
      </c>
      <c r="S47" s="125" t="s">
        <v>0</v>
      </c>
      <c r="T47" s="126" t="s">
        <v>0</v>
      </c>
      <c r="U47" s="125" t="s">
        <v>0</v>
      </c>
      <c r="V47" s="126" t="s">
        <v>0</v>
      </c>
      <c r="W47" s="125">
        <f>M47+2</f>
        <v>43546</v>
      </c>
      <c r="X47" s="128">
        <f>W47</f>
        <v>43546</v>
      </c>
      <c r="Y47" s="125" t="s">
        <v>0</v>
      </c>
      <c r="Z47" s="128" t="str">
        <f t="shared" ref="Z47:Z52" si="31">Y47</f>
        <v>-</v>
      </c>
      <c r="AA47" s="131">
        <f>G47+AC47</f>
        <v>43549</v>
      </c>
      <c r="AB47" s="126">
        <f t="shared" ref="AB47:AB53" si="32">AA47</f>
        <v>43549</v>
      </c>
      <c r="AC47" s="132">
        <v>18</v>
      </c>
      <c r="AD47" s="125">
        <f>G47+AF47</f>
        <v>43549</v>
      </c>
      <c r="AE47" s="126">
        <f>AD47</f>
        <v>43549</v>
      </c>
      <c r="AF47" s="132">
        <v>18</v>
      </c>
      <c r="AG47" s="576">
        <f>G47+AI47</f>
        <v>43550</v>
      </c>
      <c r="AH47" s="577">
        <f t="shared" ref="AH47:AH53" si="33">AG47</f>
        <v>43550</v>
      </c>
      <c r="AI47" s="575">
        <v>19</v>
      </c>
      <c r="AJ47" s="125" t="s">
        <v>0</v>
      </c>
      <c r="AK47" s="126" t="str">
        <f t="shared" si="29"/>
        <v>-</v>
      </c>
      <c r="AL47" s="132" t="s">
        <v>0</v>
      </c>
      <c r="AM47" s="555" t="s">
        <v>0</v>
      </c>
      <c r="AN47" s="558" t="str">
        <f t="shared" ref="AN47:AN53" si="34">AM47</f>
        <v>-</v>
      </c>
      <c r="AO47" s="602" t="s">
        <v>0</v>
      </c>
      <c r="AP47" s="578" t="s">
        <v>65</v>
      </c>
      <c r="AQ47" s="544" t="s">
        <v>4</v>
      </c>
      <c r="AR47" s="141" t="s">
        <v>64</v>
      </c>
      <c r="AS47" s="141"/>
      <c r="AT47" s="118" t="s">
        <v>225</v>
      </c>
    </row>
    <row r="48" spans="1:46" s="119" customFormat="1" ht="17.149999999999999" customHeight="1" x14ac:dyDescent="0.35">
      <c r="A48" s="120" t="s">
        <v>188</v>
      </c>
      <c r="B48" s="121" t="s">
        <v>249</v>
      </c>
      <c r="C48" s="122">
        <f t="shared" si="5"/>
        <v>43530</v>
      </c>
      <c r="D48" s="123">
        <f t="shared" si="22"/>
        <v>43530</v>
      </c>
      <c r="E48" s="124">
        <f t="shared" si="1"/>
        <v>43530</v>
      </c>
      <c r="F48" s="123">
        <f t="shared" si="23"/>
        <v>43530</v>
      </c>
      <c r="G48" s="125">
        <f t="shared" si="28"/>
        <v>43531</v>
      </c>
      <c r="H48" s="126">
        <f t="shared" si="24"/>
        <v>43531</v>
      </c>
      <c r="I48" s="127" t="s">
        <v>0</v>
      </c>
      <c r="J48" s="126" t="s">
        <v>0</v>
      </c>
      <c r="K48" s="127" t="s">
        <v>0</v>
      </c>
      <c r="L48" s="126" t="s">
        <v>0</v>
      </c>
      <c r="M48" s="127">
        <f>G48+13</f>
        <v>43544</v>
      </c>
      <c r="N48" s="128">
        <f>M48</f>
        <v>43544</v>
      </c>
      <c r="O48" s="127" t="s">
        <v>0</v>
      </c>
      <c r="P48" s="128" t="str">
        <f t="shared" si="30"/>
        <v>-</v>
      </c>
      <c r="Q48" s="129" t="s">
        <v>193</v>
      </c>
      <c r="R48" s="130" t="s">
        <v>537</v>
      </c>
      <c r="S48" s="125" t="s">
        <v>0</v>
      </c>
      <c r="T48" s="126" t="s">
        <v>0</v>
      </c>
      <c r="U48" s="125" t="s">
        <v>0</v>
      </c>
      <c r="V48" s="126" t="s">
        <v>0</v>
      </c>
      <c r="W48" s="125">
        <f>M48+3</f>
        <v>43547</v>
      </c>
      <c r="X48" s="128">
        <f>W48</f>
        <v>43547</v>
      </c>
      <c r="Y48" s="125" t="s">
        <v>0</v>
      </c>
      <c r="Z48" s="128" t="str">
        <f t="shared" si="31"/>
        <v>-</v>
      </c>
      <c r="AA48" s="131" t="s">
        <v>0</v>
      </c>
      <c r="AB48" s="126" t="str">
        <f t="shared" si="32"/>
        <v>-</v>
      </c>
      <c r="AC48" s="132" t="s">
        <v>0</v>
      </c>
      <c r="AD48" s="125" t="s">
        <v>0</v>
      </c>
      <c r="AE48" s="126" t="s">
        <v>0</v>
      </c>
      <c r="AF48" s="132" t="s">
        <v>0</v>
      </c>
      <c r="AG48" s="133" t="s">
        <v>0</v>
      </c>
      <c r="AH48" s="134" t="str">
        <f t="shared" si="33"/>
        <v>-</v>
      </c>
      <c r="AI48" s="132" t="s">
        <v>0</v>
      </c>
      <c r="AJ48" s="125">
        <f>G48+AL48</f>
        <v>43549</v>
      </c>
      <c r="AK48" s="126">
        <f t="shared" si="29"/>
        <v>43549</v>
      </c>
      <c r="AL48" s="132">
        <v>18</v>
      </c>
      <c r="AM48" s="125">
        <f>G48+AO48</f>
        <v>43549</v>
      </c>
      <c r="AN48" s="126">
        <f t="shared" si="34"/>
        <v>43549</v>
      </c>
      <c r="AO48" s="606">
        <v>18</v>
      </c>
      <c r="AP48" s="138" t="s">
        <v>65</v>
      </c>
      <c r="AQ48" s="544" t="s">
        <v>4</v>
      </c>
      <c r="AR48" s="141" t="s">
        <v>64</v>
      </c>
      <c r="AS48" s="141"/>
      <c r="AT48" s="142" t="s">
        <v>226</v>
      </c>
    </row>
    <row r="49" spans="1:46" s="119" customFormat="1" ht="17.149999999999999" customHeight="1" x14ac:dyDescent="0.35">
      <c r="A49" s="143" t="s">
        <v>211</v>
      </c>
      <c r="B49" s="144" t="s">
        <v>478</v>
      </c>
      <c r="C49" s="329">
        <f t="shared" si="5"/>
        <v>43530</v>
      </c>
      <c r="D49" s="145">
        <f t="shared" si="22"/>
        <v>43530</v>
      </c>
      <c r="E49" s="124">
        <f t="shared" si="1"/>
        <v>43530</v>
      </c>
      <c r="F49" s="145">
        <f t="shared" si="23"/>
        <v>43530</v>
      </c>
      <c r="G49" s="147">
        <f t="shared" si="28"/>
        <v>43531</v>
      </c>
      <c r="H49" s="148">
        <f t="shared" si="24"/>
        <v>43531</v>
      </c>
      <c r="I49" s="149" t="s">
        <v>0</v>
      </c>
      <c r="J49" s="148" t="s">
        <v>0</v>
      </c>
      <c r="K49" s="149" t="s">
        <v>0</v>
      </c>
      <c r="L49" s="148" t="s">
        <v>0</v>
      </c>
      <c r="M49" s="127" t="s">
        <v>0</v>
      </c>
      <c r="N49" s="128" t="s">
        <v>0</v>
      </c>
      <c r="O49" s="127">
        <f>G49+2</f>
        <v>43533</v>
      </c>
      <c r="P49" s="128">
        <f t="shared" si="30"/>
        <v>43533</v>
      </c>
      <c r="Q49" s="129" t="s">
        <v>487</v>
      </c>
      <c r="R49" s="130" t="s">
        <v>488</v>
      </c>
      <c r="S49" s="147" t="s">
        <v>0</v>
      </c>
      <c r="T49" s="148" t="s">
        <v>0</v>
      </c>
      <c r="U49" s="147" t="s">
        <v>0</v>
      </c>
      <c r="V49" s="148" t="s">
        <v>0</v>
      </c>
      <c r="W49" s="147" t="s">
        <v>0</v>
      </c>
      <c r="X49" s="150" t="s">
        <v>0</v>
      </c>
      <c r="Y49" s="147">
        <f>O49+5</f>
        <v>43538</v>
      </c>
      <c r="Z49" s="150">
        <f t="shared" si="31"/>
        <v>43538</v>
      </c>
      <c r="AA49" s="131">
        <f>G49+AC49</f>
        <v>43547</v>
      </c>
      <c r="AB49" s="126">
        <f t="shared" si="32"/>
        <v>43547</v>
      </c>
      <c r="AC49" s="132">
        <v>16</v>
      </c>
      <c r="AD49" s="125">
        <f>G49+AF49</f>
        <v>43548</v>
      </c>
      <c r="AE49" s="126">
        <f>AD49</f>
        <v>43548</v>
      </c>
      <c r="AF49" s="132">
        <v>17</v>
      </c>
      <c r="AG49" s="155">
        <f>G49+AI49</f>
        <v>43550</v>
      </c>
      <c r="AH49" s="156">
        <f t="shared" si="33"/>
        <v>43550</v>
      </c>
      <c r="AI49" s="154">
        <v>19</v>
      </c>
      <c r="AJ49" s="147" t="s">
        <v>0</v>
      </c>
      <c r="AK49" s="148" t="str">
        <f t="shared" si="29"/>
        <v>-</v>
      </c>
      <c r="AL49" s="154" t="s">
        <v>0</v>
      </c>
      <c r="AM49" s="147">
        <f>G49+AO49</f>
        <v>43551</v>
      </c>
      <c r="AN49" s="148">
        <f t="shared" si="34"/>
        <v>43551</v>
      </c>
      <c r="AO49" s="154">
        <v>20</v>
      </c>
      <c r="AP49" s="160" t="s">
        <v>214</v>
      </c>
      <c r="AQ49" s="539" t="s">
        <v>4</v>
      </c>
      <c r="AR49" s="163" t="s">
        <v>60</v>
      </c>
      <c r="AS49" s="163"/>
      <c r="AT49" s="164" t="s">
        <v>217</v>
      </c>
    </row>
    <row r="50" spans="1:46" s="119" customFormat="1" ht="17.149999999999999" customHeight="1" x14ac:dyDescent="0.35">
      <c r="A50" s="143" t="s">
        <v>184</v>
      </c>
      <c r="B50" s="144" t="s">
        <v>510</v>
      </c>
      <c r="C50" s="329">
        <f t="shared" si="5"/>
        <v>43532</v>
      </c>
      <c r="D50" s="145">
        <f t="shared" si="22"/>
        <v>43532</v>
      </c>
      <c r="E50" s="124">
        <f t="shared" si="1"/>
        <v>43532</v>
      </c>
      <c r="F50" s="145">
        <f t="shared" si="23"/>
        <v>43532</v>
      </c>
      <c r="G50" s="147">
        <f t="shared" si="28"/>
        <v>43533</v>
      </c>
      <c r="H50" s="148">
        <f t="shared" si="24"/>
        <v>43533</v>
      </c>
      <c r="I50" s="127" t="s">
        <v>0</v>
      </c>
      <c r="J50" s="126" t="str">
        <f>I50</f>
        <v>-</v>
      </c>
      <c r="K50" s="127">
        <f>G50+6</f>
        <v>43539</v>
      </c>
      <c r="L50" s="126">
        <f>K50</f>
        <v>43539</v>
      </c>
      <c r="M50" s="127" t="s">
        <v>0</v>
      </c>
      <c r="N50" s="128" t="str">
        <f>M50</f>
        <v>-</v>
      </c>
      <c r="O50" s="127" t="s">
        <v>0</v>
      </c>
      <c r="P50" s="128" t="str">
        <f t="shared" si="30"/>
        <v>-</v>
      </c>
      <c r="Q50" s="129" t="s">
        <v>173</v>
      </c>
      <c r="R50" s="130" t="s">
        <v>516</v>
      </c>
      <c r="S50" s="125" t="s">
        <v>0</v>
      </c>
      <c r="T50" s="148" t="str">
        <f>S50</f>
        <v>-</v>
      </c>
      <c r="U50" s="147">
        <f>U42+7</f>
        <v>43539</v>
      </c>
      <c r="V50" s="148">
        <f>U50</f>
        <v>43539</v>
      </c>
      <c r="W50" s="125" t="s">
        <v>0</v>
      </c>
      <c r="X50" s="128" t="str">
        <f>W50</f>
        <v>-</v>
      </c>
      <c r="Y50" s="125" t="s">
        <v>0</v>
      </c>
      <c r="Z50" s="128" t="str">
        <f t="shared" si="31"/>
        <v>-</v>
      </c>
      <c r="AA50" s="131">
        <f>G50+AC50</f>
        <v>43542</v>
      </c>
      <c r="AB50" s="126">
        <f t="shared" si="32"/>
        <v>43542</v>
      </c>
      <c r="AC50" s="132">
        <v>9</v>
      </c>
      <c r="AD50" s="131">
        <f>G50+AF50</f>
        <v>43543</v>
      </c>
      <c r="AE50" s="126">
        <f>AD50</f>
        <v>43543</v>
      </c>
      <c r="AF50" s="132">
        <v>10</v>
      </c>
      <c r="AG50" s="131">
        <f>G50+AI50</f>
        <v>43545</v>
      </c>
      <c r="AH50" s="126">
        <f t="shared" si="33"/>
        <v>43545</v>
      </c>
      <c r="AI50" s="132">
        <v>12</v>
      </c>
      <c r="AJ50" s="131" t="s">
        <v>236</v>
      </c>
      <c r="AK50" s="126" t="str">
        <f t="shared" si="29"/>
        <v xml:space="preserve"> </v>
      </c>
      <c r="AL50" s="132" t="s">
        <v>0</v>
      </c>
      <c r="AM50" s="131" t="s">
        <v>0</v>
      </c>
      <c r="AN50" s="126" t="str">
        <f t="shared" si="34"/>
        <v>-</v>
      </c>
      <c r="AO50" s="132" t="s">
        <v>0</v>
      </c>
      <c r="AP50" s="138" t="s">
        <v>66</v>
      </c>
      <c r="AQ50" s="539" t="s">
        <v>4</v>
      </c>
      <c r="AR50" s="141" t="s">
        <v>5</v>
      </c>
      <c r="AS50" s="160"/>
      <c r="AT50" s="142" t="s">
        <v>223</v>
      </c>
    </row>
    <row r="51" spans="1:46" s="119" customFormat="1" ht="17.149999999999999" customHeight="1" x14ac:dyDescent="0.35">
      <c r="A51" s="143" t="s">
        <v>184</v>
      </c>
      <c r="B51" s="144" t="s">
        <v>510</v>
      </c>
      <c r="C51" s="329">
        <f t="shared" si="5"/>
        <v>43532</v>
      </c>
      <c r="D51" s="145">
        <f t="shared" si="22"/>
        <v>43532</v>
      </c>
      <c r="E51" s="124">
        <f t="shared" si="1"/>
        <v>43532</v>
      </c>
      <c r="F51" s="145">
        <f t="shared" si="23"/>
        <v>43532</v>
      </c>
      <c r="G51" s="147">
        <f t="shared" si="28"/>
        <v>43533</v>
      </c>
      <c r="H51" s="148">
        <f t="shared" si="24"/>
        <v>43533</v>
      </c>
      <c r="I51" s="127" t="s">
        <v>0</v>
      </c>
      <c r="J51" s="126" t="str">
        <f>I51</f>
        <v>-</v>
      </c>
      <c r="K51" s="127">
        <f>G51+6</f>
        <v>43539</v>
      </c>
      <c r="L51" s="126">
        <f>K51</f>
        <v>43539</v>
      </c>
      <c r="M51" s="127" t="s">
        <v>0</v>
      </c>
      <c r="N51" s="128" t="str">
        <f>M51</f>
        <v>-</v>
      </c>
      <c r="O51" s="127" t="s">
        <v>0</v>
      </c>
      <c r="P51" s="128" t="str">
        <f t="shared" si="30"/>
        <v>-</v>
      </c>
      <c r="Q51" s="129" t="s">
        <v>172</v>
      </c>
      <c r="R51" s="130" t="s">
        <v>459</v>
      </c>
      <c r="S51" s="125" t="s">
        <v>0</v>
      </c>
      <c r="T51" s="148" t="str">
        <f>S51</f>
        <v>-</v>
      </c>
      <c r="U51" s="147">
        <f>U43+7</f>
        <v>43546</v>
      </c>
      <c r="V51" s="148">
        <f>U51</f>
        <v>43546</v>
      </c>
      <c r="W51" s="125" t="s">
        <v>0</v>
      </c>
      <c r="X51" s="128" t="str">
        <f>W51</f>
        <v>-</v>
      </c>
      <c r="Y51" s="125" t="s">
        <v>0</v>
      </c>
      <c r="Z51" s="128" t="str">
        <f t="shared" si="31"/>
        <v>-</v>
      </c>
      <c r="AA51" s="131" t="s">
        <v>0</v>
      </c>
      <c r="AB51" s="126" t="str">
        <f t="shared" si="32"/>
        <v>-</v>
      </c>
      <c r="AC51" s="132" t="s">
        <v>0</v>
      </c>
      <c r="AD51" s="131" t="s">
        <v>0</v>
      </c>
      <c r="AE51" s="126" t="str">
        <f>AD51</f>
        <v>-</v>
      </c>
      <c r="AF51" s="132" t="s">
        <v>0</v>
      </c>
      <c r="AG51" s="131" t="s">
        <v>0</v>
      </c>
      <c r="AH51" s="126" t="str">
        <f t="shared" si="33"/>
        <v>-</v>
      </c>
      <c r="AI51" s="132" t="s">
        <v>0</v>
      </c>
      <c r="AJ51" s="147">
        <f>G51+AL51</f>
        <v>43549</v>
      </c>
      <c r="AK51" s="148">
        <f t="shared" si="29"/>
        <v>43549</v>
      </c>
      <c r="AL51" s="154">
        <v>16</v>
      </c>
      <c r="AM51" s="131">
        <f>G51+AO51</f>
        <v>43549</v>
      </c>
      <c r="AN51" s="126">
        <f t="shared" si="34"/>
        <v>43549</v>
      </c>
      <c r="AO51" s="132">
        <v>16</v>
      </c>
      <c r="AP51" s="138" t="s">
        <v>66</v>
      </c>
      <c r="AQ51" s="539" t="s">
        <v>4</v>
      </c>
      <c r="AR51" s="141" t="s">
        <v>5</v>
      </c>
      <c r="AS51" s="160"/>
      <c r="AT51" s="142" t="s">
        <v>224</v>
      </c>
    </row>
    <row r="52" spans="1:46" s="119" customFormat="1" ht="16.5" customHeight="1" x14ac:dyDescent="0.35">
      <c r="A52" s="143" t="s">
        <v>212</v>
      </c>
      <c r="B52" s="144" t="s">
        <v>497</v>
      </c>
      <c r="C52" s="329">
        <f>E52</f>
        <v>43534</v>
      </c>
      <c r="D52" s="145">
        <f>C52</f>
        <v>43534</v>
      </c>
      <c r="E52" s="124">
        <f>G52-1</f>
        <v>43534</v>
      </c>
      <c r="F52" s="145">
        <f>E52</f>
        <v>43534</v>
      </c>
      <c r="G52" s="147">
        <f t="shared" si="28"/>
        <v>43535</v>
      </c>
      <c r="H52" s="148">
        <f>G52</f>
        <v>43535</v>
      </c>
      <c r="I52" s="149" t="s">
        <v>0</v>
      </c>
      <c r="J52" s="148" t="s">
        <v>0</v>
      </c>
      <c r="K52" s="149" t="s">
        <v>0</v>
      </c>
      <c r="L52" s="148" t="s">
        <v>0</v>
      </c>
      <c r="M52" s="127" t="s">
        <v>0</v>
      </c>
      <c r="N52" s="128" t="s">
        <v>0</v>
      </c>
      <c r="O52" s="127">
        <f>G52+2</f>
        <v>43537</v>
      </c>
      <c r="P52" s="128">
        <f t="shared" si="30"/>
        <v>43537</v>
      </c>
      <c r="Q52" s="129" t="s">
        <v>502</v>
      </c>
      <c r="R52" s="130" t="s">
        <v>503</v>
      </c>
      <c r="S52" s="147" t="s">
        <v>0</v>
      </c>
      <c r="T52" s="148" t="s">
        <v>0</v>
      </c>
      <c r="U52" s="147" t="s">
        <v>0</v>
      </c>
      <c r="V52" s="148" t="s">
        <v>0</v>
      </c>
      <c r="W52" s="147" t="s">
        <v>0</v>
      </c>
      <c r="X52" s="150" t="s">
        <v>0</v>
      </c>
      <c r="Y52" s="147">
        <f>O52+5</f>
        <v>43542</v>
      </c>
      <c r="Z52" s="150">
        <f t="shared" si="31"/>
        <v>43542</v>
      </c>
      <c r="AA52" s="131">
        <f>G52+AC52</f>
        <v>43549</v>
      </c>
      <c r="AB52" s="126">
        <f>AA52</f>
        <v>43549</v>
      </c>
      <c r="AC52" s="132">
        <v>14</v>
      </c>
      <c r="AD52" s="125">
        <f>G52+AF52</f>
        <v>43550</v>
      </c>
      <c r="AE52" s="126">
        <f>AD52</f>
        <v>43550</v>
      </c>
      <c r="AF52" s="132">
        <v>15</v>
      </c>
      <c r="AG52" s="155">
        <f>G52+AI52</f>
        <v>43551</v>
      </c>
      <c r="AH52" s="156">
        <f>AG52</f>
        <v>43551</v>
      </c>
      <c r="AI52" s="154">
        <v>16</v>
      </c>
      <c r="AJ52" s="147" t="s">
        <v>0</v>
      </c>
      <c r="AK52" s="148" t="str">
        <f>AJ52</f>
        <v>-</v>
      </c>
      <c r="AL52" s="154" t="s">
        <v>0</v>
      </c>
      <c r="AM52" s="147">
        <f>G52+AO52</f>
        <v>43552</v>
      </c>
      <c r="AN52" s="148">
        <f>AM52</f>
        <v>43552</v>
      </c>
      <c r="AO52" s="154">
        <v>17</v>
      </c>
      <c r="AP52" s="160" t="s">
        <v>214</v>
      </c>
      <c r="AQ52" s="539" t="s">
        <v>4</v>
      </c>
      <c r="AR52" s="163" t="s">
        <v>60</v>
      </c>
      <c r="AS52" s="163"/>
      <c r="AT52" s="164" t="s">
        <v>219</v>
      </c>
    </row>
    <row r="53" spans="1:46" s="603" customFormat="1" ht="17.149999999999999" customHeight="1" x14ac:dyDescent="0.35">
      <c r="A53" s="400" t="s">
        <v>191</v>
      </c>
      <c r="B53" s="550" t="s">
        <v>418</v>
      </c>
      <c r="C53" s="581">
        <f t="shared" si="5"/>
        <v>43535</v>
      </c>
      <c r="D53" s="582">
        <f t="shared" si="22"/>
        <v>43535</v>
      </c>
      <c r="E53" s="409">
        <f t="shared" si="1"/>
        <v>43535</v>
      </c>
      <c r="F53" s="582">
        <f t="shared" si="23"/>
        <v>43535</v>
      </c>
      <c r="G53" s="556">
        <f t="shared" si="28"/>
        <v>43536</v>
      </c>
      <c r="H53" s="255">
        <f t="shared" si="24"/>
        <v>43536</v>
      </c>
      <c r="I53" s="254" t="s">
        <v>0</v>
      </c>
      <c r="J53" s="255" t="s">
        <v>0</v>
      </c>
      <c r="K53" s="254" t="s">
        <v>0</v>
      </c>
      <c r="L53" s="255" t="s">
        <v>0</v>
      </c>
      <c r="M53" s="254" t="s">
        <v>0</v>
      </c>
      <c r="N53" s="572" t="s">
        <v>0</v>
      </c>
      <c r="O53" s="254" t="s">
        <v>0</v>
      </c>
      <c r="P53" s="572" t="s">
        <v>0</v>
      </c>
      <c r="Q53" s="566" t="s">
        <v>1</v>
      </c>
      <c r="R53" s="607" t="s">
        <v>0</v>
      </c>
      <c r="S53" s="253" t="s">
        <v>0</v>
      </c>
      <c r="T53" s="559" t="s">
        <v>0</v>
      </c>
      <c r="U53" s="556" t="s">
        <v>0</v>
      </c>
      <c r="V53" s="559" t="s">
        <v>0</v>
      </c>
      <c r="W53" s="253" t="s">
        <v>0</v>
      </c>
      <c r="X53" s="256" t="s">
        <v>0</v>
      </c>
      <c r="Y53" s="253" t="s">
        <v>0</v>
      </c>
      <c r="Z53" s="256" t="s">
        <v>0</v>
      </c>
      <c r="AA53" s="574">
        <f>G53+AC53</f>
        <v>43547</v>
      </c>
      <c r="AB53" s="559">
        <f t="shared" si="32"/>
        <v>43547</v>
      </c>
      <c r="AC53" s="391">
        <v>11</v>
      </c>
      <c r="AD53" s="556">
        <f>G53+AF53</f>
        <v>43548</v>
      </c>
      <c r="AE53" s="559">
        <f>AD53</f>
        <v>43548</v>
      </c>
      <c r="AF53" s="391">
        <v>12</v>
      </c>
      <c r="AG53" s="588">
        <f>G53+AI53</f>
        <v>43550</v>
      </c>
      <c r="AH53" s="591">
        <f t="shared" si="33"/>
        <v>43550</v>
      </c>
      <c r="AI53" s="333">
        <v>14</v>
      </c>
      <c r="AJ53" s="556" t="s">
        <v>0</v>
      </c>
      <c r="AK53" s="559" t="str">
        <f t="shared" si="29"/>
        <v>-</v>
      </c>
      <c r="AL53" s="391" t="s">
        <v>0</v>
      </c>
      <c r="AM53" s="253">
        <f>G53+AO53</f>
        <v>43551</v>
      </c>
      <c r="AN53" s="255">
        <f t="shared" si="34"/>
        <v>43551</v>
      </c>
      <c r="AO53" s="333">
        <v>15</v>
      </c>
      <c r="AP53" s="332" t="s">
        <v>2</v>
      </c>
      <c r="AQ53" s="161" t="s">
        <v>4</v>
      </c>
      <c r="AR53" s="595"/>
      <c r="AS53" s="390"/>
      <c r="AT53" s="69" t="s">
        <v>3</v>
      </c>
    </row>
    <row r="54" spans="1:46" s="119" customFormat="1" ht="17.149999999999999" customHeight="1" thickBot="1" x14ac:dyDescent="0.4">
      <c r="A54" s="165" t="s">
        <v>191</v>
      </c>
      <c r="B54" s="166" t="s">
        <v>418</v>
      </c>
      <c r="C54" s="552">
        <f t="shared" si="5"/>
        <v>43535</v>
      </c>
      <c r="D54" s="323">
        <f t="shared" si="22"/>
        <v>43535</v>
      </c>
      <c r="E54" s="324">
        <f t="shared" si="1"/>
        <v>43535</v>
      </c>
      <c r="F54" s="323">
        <f t="shared" si="23"/>
        <v>43535</v>
      </c>
      <c r="G54" s="167">
        <f t="shared" si="28"/>
        <v>43536</v>
      </c>
      <c r="H54" s="168">
        <f t="shared" si="24"/>
        <v>43536</v>
      </c>
      <c r="I54" s="169">
        <f>G54+6</f>
        <v>43542</v>
      </c>
      <c r="J54" s="168">
        <f>I54</f>
        <v>43542</v>
      </c>
      <c r="K54" s="169" t="s">
        <v>0</v>
      </c>
      <c r="L54" s="168" t="s">
        <v>0</v>
      </c>
      <c r="M54" s="169" t="s">
        <v>0</v>
      </c>
      <c r="N54" s="170" t="s">
        <v>0</v>
      </c>
      <c r="O54" s="169" t="s">
        <v>0</v>
      </c>
      <c r="P54" s="170" t="s">
        <v>0</v>
      </c>
      <c r="Q54" s="171" t="s">
        <v>194</v>
      </c>
      <c r="R54" s="172" t="s">
        <v>461</v>
      </c>
      <c r="S54" s="167">
        <f>I54+5</f>
        <v>43547</v>
      </c>
      <c r="T54" s="168">
        <f>S54</f>
        <v>43547</v>
      </c>
      <c r="U54" s="167" t="s">
        <v>0</v>
      </c>
      <c r="V54" s="168" t="s">
        <v>0</v>
      </c>
      <c r="W54" s="167" t="s">
        <v>0</v>
      </c>
      <c r="X54" s="170" t="s">
        <v>0</v>
      </c>
      <c r="Y54" s="167" t="s">
        <v>0</v>
      </c>
      <c r="Z54" s="170" t="s">
        <v>0</v>
      </c>
      <c r="AA54" s="173" t="s">
        <v>0</v>
      </c>
      <c r="AB54" s="168" t="s">
        <v>0</v>
      </c>
      <c r="AC54" s="174" t="s">
        <v>0</v>
      </c>
      <c r="AD54" s="167" t="s">
        <v>0</v>
      </c>
      <c r="AE54" s="168" t="s">
        <v>0</v>
      </c>
      <c r="AF54" s="174" t="s">
        <v>0</v>
      </c>
      <c r="AG54" s="175" t="s">
        <v>0</v>
      </c>
      <c r="AH54" s="176" t="s">
        <v>0</v>
      </c>
      <c r="AI54" s="174" t="s">
        <v>0</v>
      </c>
      <c r="AJ54" s="167">
        <f>G54+AL54</f>
        <v>43551</v>
      </c>
      <c r="AK54" s="168">
        <f t="shared" si="29"/>
        <v>43551</v>
      </c>
      <c r="AL54" s="174">
        <v>15</v>
      </c>
      <c r="AM54" s="167" t="s">
        <v>0</v>
      </c>
      <c r="AN54" s="168" t="s">
        <v>0</v>
      </c>
      <c r="AO54" s="174" t="s">
        <v>0</v>
      </c>
      <c r="AP54" s="180" t="s">
        <v>2</v>
      </c>
      <c r="AQ54" s="545" t="s">
        <v>4</v>
      </c>
      <c r="AR54" s="596" t="s">
        <v>221</v>
      </c>
      <c r="AS54" s="180"/>
      <c r="AT54" s="183" t="s">
        <v>222</v>
      </c>
    </row>
    <row r="55" spans="1:46" s="119" customFormat="1" ht="17.149999999999999" customHeight="1" x14ac:dyDescent="0.35">
      <c r="A55" s="194" t="s">
        <v>264</v>
      </c>
      <c r="B55" s="195" t="s">
        <v>265</v>
      </c>
      <c r="C55" s="604">
        <f>E55</f>
        <v>43537</v>
      </c>
      <c r="D55" s="199">
        <f>C55</f>
        <v>43537</v>
      </c>
      <c r="E55" s="198">
        <f>G55-1</f>
        <v>43537</v>
      </c>
      <c r="F55" s="199">
        <f>E55</f>
        <v>43537</v>
      </c>
      <c r="G55" s="200">
        <f t="shared" si="28"/>
        <v>43538</v>
      </c>
      <c r="H55" s="201">
        <f>G55</f>
        <v>43538</v>
      </c>
      <c r="I55" s="562" t="s">
        <v>0</v>
      </c>
      <c r="J55" s="560" t="s">
        <v>0</v>
      </c>
      <c r="K55" s="202" t="s">
        <v>0</v>
      </c>
      <c r="L55" s="201" t="s">
        <v>0</v>
      </c>
      <c r="M55" s="202">
        <f>G55+13</f>
        <v>43551</v>
      </c>
      <c r="N55" s="203">
        <f>M55</f>
        <v>43551</v>
      </c>
      <c r="O55" s="202" t="s">
        <v>0</v>
      </c>
      <c r="P55" s="203" t="str">
        <f t="shared" ref="P55:P60" si="35">O55</f>
        <v>-</v>
      </c>
      <c r="Q55" s="204" t="s">
        <v>534</v>
      </c>
      <c r="R55" s="205" t="s">
        <v>250</v>
      </c>
      <c r="S55" s="200" t="s">
        <v>0</v>
      </c>
      <c r="T55" s="201" t="s">
        <v>0</v>
      </c>
      <c r="U55" s="200" t="s">
        <v>0</v>
      </c>
      <c r="V55" s="201" t="s">
        <v>0</v>
      </c>
      <c r="W55" s="200">
        <f>M55+2</f>
        <v>43553</v>
      </c>
      <c r="X55" s="203">
        <f>W55</f>
        <v>43553</v>
      </c>
      <c r="Y55" s="200" t="s">
        <v>0</v>
      </c>
      <c r="Z55" s="203" t="str">
        <f t="shared" ref="Z55:Z60" si="36">Y55</f>
        <v>-</v>
      </c>
      <c r="AA55" s="206">
        <f>G55+AC55</f>
        <v>43556</v>
      </c>
      <c r="AB55" s="201">
        <f t="shared" ref="AB55:AB61" si="37">AA55</f>
        <v>43556</v>
      </c>
      <c r="AC55" s="207">
        <v>18</v>
      </c>
      <c r="AD55" s="200">
        <f>G55+AF55</f>
        <v>43556</v>
      </c>
      <c r="AE55" s="201">
        <f>AD55</f>
        <v>43556</v>
      </c>
      <c r="AF55" s="207">
        <v>18</v>
      </c>
      <c r="AG55" s="208">
        <f>G55+AI55</f>
        <v>43557</v>
      </c>
      <c r="AH55" s="209">
        <f t="shared" ref="AH55:AH61" si="38">AG55</f>
        <v>43557</v>
      </c>
      <c r="AI55" s="207">
        <v>19</v>
      </c>
      <c r="AJ55" s="200" t="s">
        <v>0</v>
      </c>
      <c r="AK55" s="201" t="str">
        <f>AJ55</f>
        <v>-</v>
      </c>
      <c r="AL55" s="207" t="s">
        <v>0</v>
      </c>
      <c r="AM55" s="200" t="s">
        <v>0</v>
      </c>
      <c r="AN55" s="201" t="str">
        <f t="shared" ref="AN55:AN61" si="39">AM55</f>
        <v>-</v>
      </c>
      <c r="AO55" s="207" t="s">
        <v>0</v>
      </c>
      <c r="AP55" s="213" t="s">
        <v>65</v>
      </c>
      <c r="AQ55" s="543" t="s">
        <v>4</v>
      </c>
      <c r="AR55" s="192" t="s">
        <v>64</v>
      </c>
      <c r="AS55" s="192"/>
      <c r="AT55" s="118" t="s">
        <v>225</v>
      </c>
    </row>
    <row r="56" spans="1:46" s="119" customFormat="1" ht="17.149999999999999" customHeight="1" x14ac:dyDescent="0.35">
      <c r="A56" s="194" t="s">
        <v>264</v>
      </c>
      <c r="B56" s="195" t="s">
        <v>265</v>
      </c>
      <c r="C56" s="604">
        <f>E56</f>
        <v>43537</v>
      </c>
      <c r="D56" s="199">
        <f>C56</f>
        <v>43537</v>
      </c>
      <c r="E56" s="198">
        <f>G56-1</f>
        <v>43537</v>
      </c>
      <c r="F56" s="199">
        <f>E56</f>
        <v>43537</v>
      </c>
      <c r="G56" s="200">
        <f t="shared" si="28"/>
        <v>43538</v>
      </c>
      <c r="H56" s="201">
        <f>G56</f>
        <v>43538</v>
      </c>
      <c r="I56" s="202" t="s">
        <v>0</v>
      </c>
      <c r="J56" s="201" t="s">
        <v>0</v>
      </c>
      <c r="K56" s="202" t="s">
        <v>0</v>
      </c>
      <c r="L56" s="201" t="s">
        <v>0</v>
      </c>
      <c r="M56" s="202">
        <f>G56+13</f>
        <v>43551</v>
      </c>
      <c r="N56" s="203">
        <f>M56</f>
        <v>43551</v>
      </c>
      <c r="O56" s="202" t="s">
        <v>0</v>
      </c>
      <c r="P56" s="203" t="str">
        <f t="shared" si="35"/>
        <v>-</v>
      </c>
      <c r="Q56" s="204" t="s">
        <v>193</v>
      </c>
      <c r="R56" s="205" t="s">
        <v>538</v>
      </c>
      <c r="S56" s="200" t="s">
        <v>0</v>
      </c>
      <c r="T56" s="201" t="s">
        <v>0</v>
      </c>
      <c r="U56" s="200" t="s">
        <v>0</v>
      </c>
      <c r="V56" s="201" t="s">
        <v>0</v>
      </c>
      <c r="W56" s="200">
        <f>M56+3</f>
        <v>43554</v>
      </c>
      <c r="X56" s="203">
        <f>W56</f>
        <v>43554</v>
      </c>
      <c r="Y56" s="200" t="s">
        <v>0</v>
      </c>
      <c r="Z56" s="203" t="str">
        <f t="shared" si="36"/>
        <v>-</v>
      </c>
      <c r="AA56" s="206" t="s">
        <v>0</v>
      </c>
      <c r="AB56" s="201" t="str">
        <f t="shared" si="37"/>
        <v>-</v>
      </c>
      <c r="AC56" s="207" t="s">
        <v>0</v>
      </c>
      <c r="AD56" s="200" t="s">
        <v>0</v>
      </c>
      <c r="AE56" s="201" t="s">
        <v>0</v>
      </c>
      <c r="AF56" s="207" t="s">
        <v>0</v>
      </c>
      <c r="AG56" s="208" t="s">
        <v>0</v>
      </c>
      <c r="AH56" s="209" t="str">
        <f t="shared" si="38"/>
        <v>-</v>
      </c>
      <c r="AI56" s="207" t="s">
        <v>0</v>
      </c>
      <c r="AJ56" s="200">
        <f>G56+AL56</f>
        <v>43556</v>
      </c>
      <c r="AK56" s="201">
        <f>AJ56</f>
        <v>43556</v>
      </c>
      <c r="AL56" s="207">
        <v>18</v>
      </c>
      <c r="AM56" s="200">
        <f>G56+AO56</f>
        <v>43556</v>
      </c>
      <c r="AN56" s="201">
        <f t="shared" si="39"/>
        <v>43556</v>
      </c>
      <c r="AO56" s="207">
        <v>18</v>
      </c>
      <c r="AP56" s="213" t="s">
        <v>65</v>
      </c>
      <c r="AQ56" s="543" t="s">
        <v>4</v>
      </c>
      <c r="AR56" s="192" t="s">
        <v>64</v>
      </c>
      <c r="AS56" s="192"/>
      <c r="AT56" s="142" t="s">
        <v>226</v>
      </c>
    </row>
    <row r="57" spans="1:46" s="119" customFormat="1" ht="17.149999999999999" customHeight="1" x14ac:dyDescent="0.35">
      <c r="A57" s="215" t="s">
        <v>211</v>
      </c>
      <c r="B57" s="216" t="s">
        <v>479</v>
      </c>
      <c r="C57" s="604">
        <f t="shared" ref="C57:C86" si="40">E57</f>
        <v>43537</v>
      </c>
      <c r="D57" s="199">
        <f t="shared" si="22"/>
        <v>43537</v>
      </c>
      <c r="E57" s="198">
        <f t="shared" ref="E57:E86" si="41">G57-1</f>
        <v>43537</v>
      </c>
      <c r="F57" s="199">
        <f t="shared" si="23"/>
        <v>43537</v>
      </c>
      <c r="G57" s="200">
        <f t="shared" ref="G57:G62" si="42">G49+7</f>
        <v>43538</v>
      </c>
      <c r="H57" s="201">
        <f t="shared" si="24"/>
        <v>43538</v>
      </c>
      <c r="I57" s="202" t="s">
        <v>0</v>
      </c>
      <c r="J57" s="201" t="s">
        <v>0</v>
      </c>
      <c r="K57" s="202" t="s">
        <v>0</v>
      </c>
      <c r="L57" s="201" t="s">
        <v>0</v>
      </c>
      <c r="M57" s="202" t="s">
        <v>0</v>
      </c>
      <c r="N57" s="203" t="s">
        <v>0</v>
      </c>
      <c r="O57" s="202">
        <f>G57+2</f>
        <v>43540</v>
      </c>
      <c r="P57" s="203">
        <f t="shared" si="35"/>
        <v>43540</v>
      </c>
      <c r="Q57" s="204" t="s">
        <v>489</v>
      </c>
      <c r="R57" s="205" t="s">
        <v>490</v>
      </c>
      <c r="S57" s="217" t="s">
        <v>0</v>
      </c>
      <c r="T57" s="218" t="s">
        <v>0</v>
      </c>
      <c r="U57" s="217" t="s">
        <v>0</v>
      </c>
      <c r="V57" s="218" t="s">
        <v>0</v>
      </c>
      <c r="W57" s="217" t="s">
        <v>0</v>
      </c>
      <c r="X57" s="219" t="s">
        <v>0</v>
      </c>
      <c r="Y57" s="217">
        <f>O57+5</f>
        <v>43545</v>
      </c>
      <c r="Z57" s="219">
        <f t="shared" si="36"/>
        <v>43545</v>
      </c>
      <c r="AA57" s="206">
        <f>G57+AC57</f>
        <v>43554</v>
      </c>
      <c r="AB57" s="201">
        <f t="shared" si="37"/>
        <v>43554</v>
      </c>
      <c r="AC57" s="207">
        <v>16</v>
      </c>
      <c r="AD57" s="200">
        <f>G57+AF57</f>
        <v>43555</v>
      </c>
      <c r="AE57" s="201">
        <f>AD57</f>
        <v>43555</v>
      </c>
      <c r="AF57" s="207">
        <v>17</v>
      </c>
      <c r="AG57" s="208">
        <f>G57+AI57</f>
        <v>43557</v>
      </c>
      <c r="AH57" s="209">
        <f t="shared" si="38"/>
        <v>43557</v>
      </c>
      <c r="AI57" s="207">
        <v>19</v>
      </c>
      <c r="AJ57" s="200" t="s">
        <v>0</v>
      </c>
      <c r="AK57" s="201" t="str">
        <f>AJ57</f>
        <v>-</v>
      </c>
      <c r="AL57" s="207" t="s">
        <v>0</v>
      </c>
      <c r="AM57" s="200">
        <f>G57+AO57</f>
        <v>43558</v>
      </c>
      <c r="AN57" s="201">
        <f t="shared" si="39"/>
        <v>43558</v>
      </c>
      <c r="AO57" s="207">
        <v>20</v>
      </c>
      <c r="AP57" s="224" t="s">
        <v>214</v>
      </c>
      <c r="AQ57" s="541" t="s">
        <v>4</v>
      </c>
      <c r="AR57" s="227" t="s">
        <v>60</v>
      </c>
      <c r="AS57" s="227"/>
      <c r="AT57" s="164" t="s">
        <v>217</v>
      </c>
    </row>
    <row r="58" spans="1:46" s="119" customFormat="1" ht="17.149999999999999" customHeight="1" x14ac:dyDescent="0.35">
      <c r="A58" s="215" t="s">
        <v>185</v>
      </c>
      <c r="B58" s="216" t="s">
        <v>511</v>
      </c>
      <c r="C58" s="604">
        <f t="shared" si="40"/>
        <v>43539</v>
      </c>
      <c r="D58" s="199">
        <f t="shared" si="22"/>
        <v>43539</v>
      </c>
      <c r="E58" s="198">
        <f t="shared" si="41"/>
        <v>43539</v>
      </c>
      <c r="F58" s="199">
        <f t="shared" si="23"/>
        <v>43539</v>
      </c>
      <c r="G58" s="200">
        <f t="shared" si="42"/>
        <v>43540</v>
      </c>
      <c r="H58" s="201">
        <f t="shared" si="24"/>
        <v>43540</v>
      </c>
      <c r="I58" s="202" t="s">
        <v>0</v>
      </c>
      <c r="J58" s="201" t="str">
        <f>I58</f>
        <v>-</v>
      </c>
      <c r="K58" s="202">
        <f>G58+6</f>
        <v>43546</v>
      </c>
      <c r="L58" s="201">
        <f>K58</f>
        <v>43546</v>
      </c>
      <c r="M58" s="202" t="s">
        <v>0</v>
      </c>
      <c r="N58" s="203" t="str">
        <f>M58</f>
        <v>-</v>
      </c>
      <c r="O58" s="202" t="s">
        <v>0</v>
      </c>
      <c r="P58" s="203" t="str">
        <f t="shared" si="35"/>
        <v>-</v>
      </c>
      <c r="Q58" s="204" t="s">
        <v>169</v>
      </c>
      <c r="R58" s="205" t="s">
        <v>515</v>
      </c>
      <c r="S58" s="217" t="s">
        <v>0</v>
      </c>
      <c r="T58" s="218" t="str">
        <f>S58</f>
        <v>-</v>
      </c>
      <c r="U58" s="217">
        <f>U50+7</f>
        <v>43546</v>
      </c>
      <c r="V58" s="218">
        <f>U58</f>
        <v>43546</v>
      </c>
      <c r="W58" s="217" t="s">
        <v>0</v>
      </c>
      <c r="X58" s="219" t="str">
        <f>W58</f>
        <v>-</v>
      </c>
      <c r="Y58" s="217" t="s">
        <v>0</v>
      </c>
      <c r="Z58" s="219" t="str">
        <f t="shared" si="36"/>
        <v>-</v>
      </c>
      <c r="AA58" s="206">
        <f>G58+AC58</f>
        <v>43549</v>
      </c>
      <c r="AB58" s="201">
        <f t="shared" si="37"/>
        <v>43549</v>
      </c>
      <c r="AC58" s="207">
        <v>9</v>
      </c>
      <c r="AD58" s="206">
        <f>G58+AF58</f>
        <v>43550</v>
      </c>
      <c r="AE58" s="201">
        <f>AD58</f>
        <v>43550</v>
      </c>
      <c r="AF58" s="207">
        <v>10</v>
      </c>
      <c r="AG58" s="206">
        <f>G58+AI58</f>
        <v>43552</v>
      </c>
      <c r="AH58" s="201">
        <f t="shared" si="38"/>
        <v>43552</v>
      </c>
      <c r="AI58" s="207">
        <v>12</v>
      </c>
      <c r="AJ58" s="206" t="s">
        <v>236</v>
      </c>
      <c r="AK58" s="201" t="str">
        <f t="shared" si="29"/>
        <v xml:space="preserve"> </v>
      </c>
      <c r="AL58" s="207" t="s">
        <v>0</v>
      </c>
      <c r="AM58" s="206" t="s">
        <v>0</v>
      </c>
      <c r="AN58" s="201" t="str">
        <f t="shared" si="39"/>
        <v>-</v>
      </c>
      <c r="AO58" s="207" t="s">
        <v>0</v>
      </c>
      <c r="AP58" s="224" t="s">
        <v>66</v>
      </c>
      <c r="AQ58" s="541" t="s">
        <v>4</v>
      </c>
      <c r="AR58" s="227" t="s">
        <v>5</v>
      </c>
      <c r="AS58" s="224"/>
      <c r="AT58" s="142" t="s">
        <v>223</v>
      </c>
    </row>
    <row r="59" spans="1:46" s="119" customFormat="1" ht="17.149999999999999" customHeight="1" x14ac:dyDescent="0.35">
      <c r="A59" s="215" t="s">
        <v>185</v>
      </c>
      <c r="B59" s="216" t="s">
        <v>511</v>
      </c>
      <c r="C59" s="604">
        <f t="shared" si="40"/>
        <v>43539</v>
      </c>
      <c r="D59" s="199">
        <f t="shared" si="22"/>
        <v>43539</v>
      </c>
      <c r="E59" s="198">
        <f t="shared" si="41"/>
        <v>43539</v>
      </c>
      <c r="F59" s="199">
        <f t="shared" si="23"/>
        <v>43539</v>
      </c>
      <c r="G59" s="200">
        <f t="shared" si="42"/>
        <v>43540</v>
      </c>
      <c r="H59" s="201">
        <f t="shared" si="24"/>
        <v>43540</v>
      </c>
      <c r="I59" s="202" t="s">
        <v>0</v>
      </c>
      <c r="J59" s="201" t="str">
        <f>I59</f>
        <v>-</v>
      </c>
      <c r="K59" s="202">
        <f>G59+6</f>
        <v>43546</v>
      </c>
      <c r="L59" s="201">
        <f>K59</f>
        <v>43546</v>
      </c>
      <c r="M59" s="202" t="s">
        <v>0</v>
      </c>
      <c r="N59" s="203" t="str">
        <f>M59</f>
        <v>-</v>
      </c>
      <c r="O59" s="202" t="s">
        <v>0</v>
      </c>
      <c r="P59" s="203" t="str">
        <f t="shared" si="35"/>
        <v>-</v>
      </c>
      <c r="Q59" s="204" t="s">
        <v>174</v>
      </c>
      <c r="R59" s="205" t="s">
        <v>459</v>
      </c>
      <c r="S59" s="217" t="s">
        <v>0</v>
      </c>
      <c r="T59" s="218" t="str">
        <f>S59</f>
        <v>-</v>
      </c>
      <c r="U59" s="217">
        <f>U51+7</f>
        <v>43553</v>
      </c>
      <c r="V59" s="218">
        <f>U59</f>
        <v>43553</v>
      </c>
      <c r="W59" s="217" t="s">
        <v>0</v>
      </c>
      <c r="X59" s="219" t="str">
        <f>W59</f>
        <v>-</v>
      </c>
      <c r="Y59" s="217" t="s">
        <v>0</v>
      </c>
      <c r="Z59" s="219" t="str">
        <f t="shared" si="36"/>
        <v>-</v>
      </c>
      <c r="AA59" s="206" t="s">
        <v>0</v>
      </c>
      <c r="AB59" s="201" t="str">
        <f t="shared" si="37"/>
        <v>-</v>
      </c>
      <c r="AC59" s="207" t="s">
        <v>0</v>
      </c>
      <c r="AD59" s="206" t="s">
        <v>0</v>
      </c>
      <c r="AE59" s="201" t="str">
        <f>AD59</f>
        <v>-</v>
      </c>
      <c r="AF59" s="207" t="s">
        <v>0</v>
      </c>
      <c r="AG59" s="206" t="s">
        <v>0</v>
      </c>
      <c r="AH59" s="201" t="str">
        <f t="shared" si="38"/>
        <v>-</v>
      </c>
      <c r="AI59" s="207" t="s">
        <v>0</v>
      </c>
      <c r="AJ59" s="200">
        <f>G59+AL59</f>
        <v>43556</v>
      </c>
      <c r="AK59" s="201">
        <f t="shared" si="29"/>
        <v>43556</v>
      </c>
      <c r="AL59" s="207">
        <v>16</v>
      </c>
      <c r="AM59" s="206">
        <f>G59+AO59</f>
        <v>43556</v>
      </c>
      <c r="AN59" s="201">
        <f t="shared" si="39"/>
        <v>43556</v>
      </c>
      <c r="AO59" s="207">
        <v>16</v>
      </c>
      <c r="AP59" s="224" t="s">
        <v>66</v>
      </c>
      <c r="AQ59" s="541" t="s">
        <v>4</v>
      </c>
      <c r="AR59" s="227" t="s">
        <v>5</v>
      </c>
      <c r="AS59" s="224"/>
      <c r="AT59" s="142" t="s">
        <v>224</v>
      </c>
    </row>
    <row r="60" spans="1:46" s="119" customFormat="1" ht="17.149999999999999" customHeight="1" x14ac:dyDescent="0.35">
      <c r="A60" s="215" t="s">
        <v>212</v>
      </c>
      <c r="B60" s="216" t="s">
        <v>498</v>
      </c>
      <c r="C60" s="604">
        <f>E60</f>
        <v>43541</v>
      </c>
      <c r="D60" s="199">
        <f>C60</f>
        <v>43541</v>
      </c>
      <c r="E60" s="198">
        <f>G60-1</f>
        <v>43541</v>
      </c>
      <c r="F60" s="199">
        <f>E60</f>
        <v>43541</v>
      </c>
      <c r="G60" s="200">
        <f t="shared" si="42"/>
        <v>43542</v>
      </c>
      <c r="H60" s="201">
        <f>G60</f>
        <v>43542</v>
      </c>
      <c r="I60" s="202" t="s">
        <v>0</v>
      </c>
      <c r="J60" s="201" t="s">
        <v>0</v>
      </c>
      <c r="K60" s="202" t="s">
        <v>0</v>
      </c>
      <c r="L60" s="201" t="s">
        <v>0</v>
      </c>
      <c r="M60" s="202" t="s">
        <v>0</v>
      </c>
      <c r="N60" s="203" t="s">
        <v>0</v>
      </c>
      <c r="O60" s="202">
        <f>G60+2</f>
        <v>43544</v>
      </c>
      <c r="P60" s="203">
        <f t="shared" si="35"/>
        <v>43544</v>
      </c>
      <c r="Q60" s="204" t="s">
        <v>504</v>
      </c>
      <c r="R60" s="205" t="s">
        <v>505</v>
      </c>
      <c r="S60" s="217" t="s">
        <v>0</v>
      </c>
      <c r="T60" s="218" t="s">
        <v>0</v>
      </c>
      <c r="U60" s="217" t="s">
        <v>0</v>
      </c>
      <c r="V60" s="218" t="s">
        <v>0</v>
      </c>
      <c r="W60" s="217" t="s">
        <v>0</v>
      </c>
      <c r="X60" s="219" t="s">
        <v>0</v>
      </c>
      <c r="Y60" s="217">
        <f>O60+5</f>
        <v>43549</v>
      </c>
      <c r="Z60" s="219">
        <f t="shared" si="36"/>
        <v>43549</v>
      </c>
      <c r="AA60" s="206">
        <f>G60+AC60</f>
        <v>43556</v>
      </c>
      <c r="AB60" s="201">
        <f t="shared" si="37"/>
        <v>43556</v>
      </c>
      <c r="AC60" s="207">
        <v>14</v>
      </c>
      <c r="AD60" s="200">
        <f>G60+AF60</f>
        <v>43557</v>
      </c>
      <c r="AE60" s="201">
        <f>AD60</f>
        <v>43557</v>
      </c>
      <c r="AF60" s="207">
        <v>15</v>
      </c>
      <c r="AG60" s="208">
        <f>G60+AI60</f>
        <v>43558</v>
      </c>
      <c r="AH60" s="209">
        <f t="shared" si="38"/>
        <v>43558</v>
      </c>
      <c r="AI60" s="207">
        <v>16</v>
      </c>
      <c r="AJ60" s="200" t="s">
        <v>0</v>
      </c>
      <c r="AK60" s="201" t="str">
        <f>AJ60</f>
        <v>-</v>
      </c>
      <c r="AL60" s="207" t="s">
        <v>0</v>
      </c>
      <c r="AM60" s="200">
        <f>G60+AO60</f>
        <v>43559</v>
      </c>
      <c r="AN60" s="201">
        <f t="shared" si="39"/>
        <v>43559</v>
      </c>
      <c r="AO60" s="207">
        <v>17</v>
      </c>
      <c r="AP60" s="224" t="s">
        <v>214</v>
      </c>
      <c r="AQ60" s="541" t="s">
        <v>4</v>
      </c>
      <c r="AR60" s="227" t="s">
        <v>60</v>
      </c>
      <c r="AS60" s="227"/>
      <c r="AT60" s="164" t="s">
        <v>219</v>
      </c>
    </row>
    <row r="61" spans="1:46" s="603" customFormat="1" ht="17.149999999999999" customHeight="1" x14ac:dyDescent="0.35">
      <c r="A61" s="455" t="s">
        <v>420</v>
      </c>
      <c r="B61" s="549" t="s">
        <v>422</v>
      </c>
      <c r="C61" s="452">
        <f t="shared" si="40"/>
        <v>43542</v>
      </c>
      <c r="D61" s="451">
        <f t="shared" si="22"/>
        <v>43542</v>
      </c>
      <c r="E61" s="448">
        <f t="shared" si="41"/>
        <v>43542</v>
      </c>
      <c r="F61" s="451">
        <f t="shared" si="23"/>
        <v>43542</v>
      </c>
      <c r="G61" s="569">
        <f t="shared" si="42"/>
        <v>43543</v>
      </c>
      <c r="H61" s="570">
        <f t="shared" si="24"/>
        <v>43543</v>
      </c>
      <c r="I61" s="583" t="s">
        <v>0</v>
      </c>
      <c r="J61" s="570" t="s">
        <v>0</v>
      </c>
      <c r="K61" s="583" t="s">
        <v>0</v>
      </c>
      <c r="L61" s="570" t="s">
        <v>0</v>
      </c>
      <c r="M61" s="583" t="s">
        <v>0</v>
      </c>
      <c r="N61" s="571" t="s">
        <v>0</v>
      </c>
      <c r="O61" s="583" t="s">
        <v>0</v>
      </c>
      <c r="P61" s="571" t="s">
        <v>0</v>
      </c>
      <c r="Q61" s="584" t="s">
        <v>1</v>
      </c>
      <c r="R61" s="586" t="s">
        <v>0</v>
      </c>
      <c r="S61" s="569" t="s">
        <v>0</v>
      </c>
      <c r="T61" s="570" t="s">
        <v>0</v>
      </c>
      <c r="U61" s="569" t="s">
        <v>0</v>
      </c>
      <c r="V61" s="570" t="s">
        <v>0</v>
      </c>
      <c r="W61" s="569" t="s">
        <v>0</v>
      </c>
      <c r="X61" s="571" t="s">
        <v>0</v>
      </c>
      <c r="Y61" s="569" t="s">
        <v>0</v>
      </c>
      <c r="Z61" s="571" t="s">
        <v>0</v>
      </c>
      <c r="AA61" s="587">
        <f>G61+AC61</f>
        <v>43554</v>
      </c>
      <c r="AB61" s="570">
        <f t="shared" si="37"/>
        <v>43554</v>
      </c>
      <c r="AC61" s="446">
        <v>11</v>
      </c>
      <c r="AD61" s="569">
        <f>G61+AF61</f>
        <v>43555</v>
      </c>
      <c r="AE61" s="570">
        <f>AD61</f>
        <v>43555</v>
      </c>
      <c r="AF61" s="446">
        <v>12</v>
      </c>
      <c r="AG61" s="589">
        <f>G61+AI61</f>
        <v>43557</v>
      </c>
      <c r="AH61" s="592">
        <f t="shared" si="38"/>
        <v>43557</v>
      </c>
      <c r="AI61" s="446">
        <v>14</v>
      </c>
      <c r="AJ61" s="569" t="s">
        <v>0</v>
      </c>
      <c r="AK61" s="570" t="str">
        <f t="shared" si="29"/>
        <v>-</v>
      </c>
      <c r="AL61" s="446" t="s">
        <v>0</v>
      </c>
      <c r="AM61" s="569">
        <f>G61+AO61</f>
        <v>43558</v>
      </c>
      <c r="AN61" s="570">
        <f t="shared" si="39"/>
        <v>43558</v>
      </c>
      <c r="AO61" s="446">
        <v>15</v>
      </c>
      <c r="AP61" s="445" t="s">
        <v>2</v>
      </c>
      <c r="AQ61" s="225" t="s">
        <v>4</v>
      </c>
      <c r="AR61" s="444"/>
      <c r="AS61" s="445"/>
      <c r="AT61" s="69" t="s">
        <v>3</v>
      </c>
    </row>
    <row r="62" spans="1:46" s="119" customFormat="1" ht="17.149999999999999" customHeight="1" thickBot="1" x14ac:dyDescent="0.4">
      <c r="A62" s="233" t="s">
        <v>420</v>
      </c>
      <c r="B62" s="234" t="s">
        <v>422</v>
      </c>
      <c r="C62" s="605">
        <f t="shared" si="40"/>
        <v>43542</v>
      </c>
      <c r="D62" s="336">
        <f t="shared" si="22"/>
        <v>43542</v>
      </c>
      <c r="E62" s="337">
        <f t="shared" si="41"/>
        <v>43542</v>
      </c>
      <c r="F62" s="336">
        <f t="shared" si="23"/>
        <v>43542</v>
      </c>
      <c r="G62" s="235">
        <f t="shared" si="42"/>
        <v>43543</v>
      </c>
      <c r="H62" s="236">
        <f t="shared" si="24"/>
        <v>43543</v>
      </c>
      <c r="I62" s="237">
        <f>G62+6</f>
        <v>43549</v>
      </c>
      <c r="J62" s="236">
        <f>I62</f>
        <v>43549</v>
      </c>
      <c r="K62" s="237" t="s">
        <v>0</v>
      </c>
      <c r="L62" s="236" t="s">
        <v>0</v>
      </c>
      <c r="M62" s="237" t="s">
        <v>0</v>
      </c>
      <c r="N62" s="238" t="s">
        <v>0</v>
      </c>
      <c r="O62" s="237" t="s">
        <v>0</v>
      </c>
      <c r="P62" s="238" t="s">
        <v>0</v>
      </c>
      <c r="Q62" s="239" t="s">
        <v>192</v>
      </c>
      <c r="R62" s="240" t="s">
        <v>462</v>
      </c>
      <c r="S62" s="235">
        <f>I62+5</f>
        <v>43554</v>
      </c>
      <c r="T62" s="236">
        <f>S62</f>
        <v>43554</v>
      </c>
      <c r="U62" s="235" t="s">
        <v>0</v>
      </c>
      <c r="V62" s="236" t="s">
        <v>0</v>
      </c>
      <c r="W62" s="235" t="s">
        <v>0</v>
      </c>
      <c r="X62" s="238" t="s">
        <v>0</v>
      </c>
      <c r="Y62" s="235" t="s">
        <v>0</v>
      </c>
      <c r="Z62" s="238" t="s">
        <v>0</v>
      </c>
      <c r="AA62" s="241" t="s">
        <v>0</v>
      </c>
      <c r="AB62" s="236" t="s">
        <v>0</v>
      </c>
      <c r="AC62" s="242"/>
      <c r="AD62" s="235" t="s">
        <v>0</v>
      </c>
      <c r="AE62" s="236" t="s">
        <v>0</v>
      </c>
      <c r="AF62" s="242"/>
      <c r="AG62" s="243" t="s">
        <v>0</v>
      </c>
      <c r="AH62" s="244" t="s">
        <v>0</v>
      </c>
      <c r="AI62" s="242" t="s">
        <v>0</v>
      </c>
      <c r="AJ62" s="235">
        <f>G62+AL62</f>
        <v>43558</v>
      </c>
      <c r="AK62" s="236">
        <f t="shared" si="29"/>
        <v>43558</v>
      </c>
      <c r="AL62" s="242">
        <v>15</v>
      </c>
      <c r="AM62" s="235" t="s">
        <v>0</v>
      </c>
      <c r="AN62" s="236" t="s">
        <v>0</v>
      </c>
      <c r="AO62" s="242" t="s">
        <v>0</v>
      </c>
      <c r="AP62" s="248" t="s">
        <v>2</v>
      </c>
      <c r="AQ62" s="542" t="s">
        <v>4</v>
      </c>
      <c r="AR62" s="598" t="s">
        <v>221</v>
      </c>
      <c r="AS62" s="248"/>
      <c r="AT62" s="183" t="s">
        <v>222</v>
      </c>
    </row>
    <row r="63" spans="1:46" s="119" customFormat="1" ht="17.149999999999999" customHeight="1" x14ac:dyDescent="0.35">
      <c r="A63" s="120" t="s">
        <v>186</v>
      </c>
      <c r="B63" s="121" t="s">
        <v>266</v>
      </c>
      <c r="C63" s="551">
        <f t="shared" si="40"/>
        <v>43544</v>
      </c>
      <c r="D63" s="553">
        <f t="shared" si="22"/>
        <v>43544</v>
      </c>
      <c r="E63" s="554">
        <f t="shared" si="41"/>
        <v>43544</v>
      </c>
      <c r="F63" s="553">
        <f t="shared" si="23"/>
        <v>43544</v>
      </c>
      <c r="G63" s="125">
        <f>G47+14</f>
        <v>43545</v>
      </c>
      <c r="H63" s="558">
        <f t="shared" si="24"/>
        <v>43545</v>
      </c>
      <c r="I63" s="127" t="s">
        <v>0</v>
      </c>
      <c r="J63" s="126" t="s">
        <v>0</v>
      </c>
      <c r="K63" s="127" t="s">
        <v>0</v>
      </c>
      <c r="L63" s="126" t="s">
        <v>0</v>
      </c>
      <c r="M63" s="127">
        <f>G63+13</f>
        <v>43558</v>
      </c>
      <c r="N63" s="128">
        <f>M63</f>
        <v>43558</v>
      </c>
      <c r="O63" s="127" t="s">
        <v>0</v>
      </c>
      <c r="P63" s="128" t="str">
        <f t="shared" ref="P63:P68" si="43">O63</f>
        <v>-</v>
      </c>
      <c r="Q63" s="129" t="s">
        <v>535</v>
      </c>
      <c r="R63" s="130" t="s">
        <v>268</v>
      </c>
      <c r="S63" s="125" t="s">
        <v>0</v>
      </c>
      <c r="T63" s="126" t="s">
        <v>0</v>
      </c>
      <c r="U63" s="125" t="s">
        <v>0</v>
      </c>
      <c r="V63" s="126" t="s">
        <v>0</v>
      </c>
      <c r="W63" s="125">
        <f>M63+2</f>
        <v>43560</v>
      </c>
      <c r="X63" s="128">
        <f>W63</f>
        <v>43560</v>
      </c>
      <c r="Y63" s="125" t="s">
        <v>0</v>
      </c>
      <c r="Z63" s="128" t="str">
        <f t="shared" ref="Z63:Z68" si="44">Y63</f>
        <v>-</v>
      </c>
      <c r="AA63" s="131">
        <f>G63+AC63</f>
        <v>43563</v>
      </c>
      <c r="AB63" s="126">
        <f t="shared" ref="AB63:AB69" si="45">AA63</f>
        <v>43563</v>
      </c>
      <c r="AC63" s="132">
        <v>18</v>
      </c>
      <c r="AD63" s="125">
        <f>G63+AF63</f>
        <v>43563</v>
      </c>
      <c r="AE63" s="126">
        <f>AD63</f>
        <v>43563</v>
      </c>
      <c r="AF63" s="132">
        <v>18</v>
      </c>
      <c r="AG63" s="576">
        <f>G63+AI63</f>
        <v>43564</v>
      </c>
      <c r="AH63" s="577">
        <f t="shared" ref="AH63:AH69" si="46">AG63</f>
        <v>43564</v>
      </c>
      <c r="AI63" s="575">
        <v>19</v>
      </c>
      <c r="AJ63" s="125" t="s">
        <v>0</v>
      </c>
      <c r="AK63" s="126" t="str">
        <f t="shared" si="29"/>
        <v>-</v>
      </c>
      <c r="AL63" s="132" t="s">
        <v>0</v>
      </c>
      <c r="AM63" s="555" t="s">
        <v>0</v>
      </c>
      <c r="AN63" s="558" t="str">
        <f t="shared" ref="AN63:AN69" si="47">AM63</f>
        <v>-</v>
      </c>
      <c r="AO63" s="602" t="s">
        <v>0</v>
      </c>
      <c r="AP63" s="138" t="s">
        <v>65</v>
      </c>
      <c r="AQ63" s="544" t="s">
        <v>4</v>
      </c>
      <c r="AR63" s="141" t="s">
        <v>64</v>
      </c>
      <c r="AS63" s="141"/>
      <c r="AT63" s="118" t="s">
        <v>225</v>
      </c>
    </row>
    <row r="64" spans="1:46" s="119" customFormat="1" ht="17.149999999999999" customHeight="1" x14ac:dyDescent="0.35">
      <c r="A64" s="120" t="s">
        <v>186</v>
      </c>
      <c r="B64" s="121" t="s">
        <v>266</v>
      </c>
      <c r="C64" s="122">
        <f>E64</f>
        <v>43544</v>
      </c>
      <c r="D64" s="123">
        <f t="shared" si="22"/>
        <v>43544</v>
      </c>
      <c r="E64" s="124">
        <f t="shared" si="41"/>
        <v>43544</v>
      </c>
      <c r="F64" s="123">
        <f t="shared" si="23"/>
        <v>43544</v>
      </c>
      <c r="G64" s="125">
        <f>G48+14</f>
        <v>43545</v>
      </c>
      <c r="H64" s="126">
        <f t="shared" si="24"/>
        <v>43545</v>
      </c>
      <c r="I64" s="127" t="s">
        <v>0</v>
      </c>
      <c r="J64" s="126" t="s">
        <v>0</v>
      </c>
      <c r="K64" s="127" t="s">
        <v>0</v>
      </c>
      <c r="L64" s="126" t="s">
        <v>0</v>
      </c>
      <c r="M64" s="127">
        <f>G64+13</f>
        <v>43558</v>
      </c>
      <c r="N64" s="128">
        <f>M64</f>
        <v>43558</v>
      </c>
      <c r="O64" s="127" t="s">
        <v>0</v>
      </c>
      <c r="P64" s="128" t="str">
        <f t="shared" si="43"/>
        <v>-</v>
      </c>
      <c r="Q64" s="129" t="s">
        <v>193</v>
      </c>
      <c r="R64" s="130" t="s">
        <v>539</v>
      </c>
      <c r="S64" s="125" t="s">
        <v>0</v>
      </c>
      <c r="T64" s="126" t="s">
        <v>0</v>
      </c>
      <c r="U64" s="125" t="s">
        <v>0</v>
      </c>
      <c r="V64" s="126" t="s">
        <v>0</v>
      </c>
      <c r="W64" s="125">
        <f>M64+3</f>
        <v>43561</v>
      </c>
      <c r="X64" s="128">
        <f>W64</f>
        <v>43561</v>
      </c>
      <c r="Y64" s="125" t="s">
        <v>0</v>
      </c>
      <c r="Z64" s="128" t="str">
        <f t="shared" si="44"/>
        <v>-</v>
      </c>
      <c r="AA64" s="131" t="s">
        <v>0</v>
      </c>
      <c r="AB64" s="126" t="str">
        <f t="shared" si="45"/>
        <v>-</v>
      </c>
      <c r="AC64" s="132" t="s">
        <v>0</v>
      </c>
      <c r="AD64" s="125" t="s">
        <v>0</v>
      </c>
      <c r="AE64" s="126" t="s">
        <v>0</v>
      </c>
      <c r="AF64" s="132" t="s">
        <v>0</v>
      </c>
      <c r="AG64" s="133" t="s">
        <v>0</v>
      </c>
      <c r="AH64" s="134" t="str">
        <f t="shared" si="46"/>
        <v>-</v>
      </c>
      <c r="AI64" s="132" t="s">
        <v>0</v>
      </c>
      <c r="AJ64" s="125">
        <f>G64+AL64</f>
        <v>43563</v>
      </c>
      <c r="AK64" s="126">
        <f t="shared" si="29"/>
        <v>43563</v>
      </c>
      <c r="AL64" s="132">
        <v>18</v>
      </c>
      <c r="AM64" s="125">
        <f>G64+AO64</f>
        <v>43563</v>
      </c>
      <c r="AN64" s="126">
        <f t="shared" si="47"/>
        <v>43563</v>
      </c>
      <c r="AO64" s="606">
        <v>18</v>
      </c>
      <c r="AP64" s="138" t="s">
        <v>65</v>
      </c>
      <c r="AQ64" s="544" t="s">
        <v>4</v>
      </c>
      <c r="AR64" s="141" t="s">
        <v>64</v>
      </c>
      <c r="AS64" s="141"/>
      <c r="AT64" s="142" t="s">
        <v>226</v>
      </c>
    </row>
    <row r="65" spans="1:51" s="119" customFormat="1" ht="17.149999999999999" customHeight="1" x14ac:dyDescent="0.35">
      <c r="A65" s="143" t="s">
        <v>263</v>
      </c>
      <c r="B65" s="144" t="s">
        <v>467</v>
      </c>
      <c r="C65" s="329">
        <f t="shared" si="40"/>
        <v>43544</v>
      </c>
      <c r="D65" s="145">
        <f t="shared" si="22"/>
        <v>43544</v>
      </c>
      <c r="E65" s="124">
        <f t="shared" si="41"/>
        <v>43544</v>
      </c>
      <c r="F65" s="145">
        <f t="shared" si="23"/>
        <v>43544</v>
      </c>
      <c r="G65" s="147">
        <f t="shared" ref="G65:G86" si="48">G57+7</f>
        <v>43545</v>
      </c>
      <c r="H65" s="148">
        <f t="shared" si="24"/>
        <v>43545</v>
      </c>
      <c r="I65" s="149" t="s">
        <v>0</v>
      </c>
      <c r="J65" s="148" t="s">
        <v>0</v>
      </c>
      <c r="K65" s="149" t="s">
        <v>0</v>
      </c>
      <c r="L65" s="148" t="s">
        <v>0</v>
      </c>
      <c r="M65" s="127" t="s">
        <v>0</v>
      </c>
      <c r="N65" s="128" t="s">
        <v>0</v>
      </c>
      <c r="O65" s="127">
        <f>G65+2</f>
        <v>43547</v>
      </c>
      <c r="P65" s="128">
        <f t="shared" si="43"/>
        <v>43547</v>
      </c>
      <c r="Q65" s="129" t="s">
        <v>491</v>
      </c>
      <c r="R65" s="130" t="s">
        <v>492</v>
      </c>
      <c r="S65" s="147" t="s">
        <v>0</v>
      </c>
      <c r="T65" s="148" t="s">
        <v>0</v>
      </c>
      <c r="U65" s="147" t="s">
        <v>0</v>
      </c>
      <c r="V65" s="148" t="s">
        <v>0</v>
      </c>
      <c r="W65" s="147" t="s">
        <v>0</v>
      </c>
      <c r="X65" s="150" t="s">
        <v>0</v>
      </c>
      <c r="Y65" s="147">
        <f>O65+5</f>
        <v>43552</v>
      </c>
      <c r="Z65" s="150">
        <f t="shared" si="44"/>
        <v>43552</v>
      </c>
      <c r="AA65" s="131">
        <f>G65+AC65</f>
        <v>43561</v>
      </c>
      <c r="AB65" s="126">
        <f t="shared" si="45"/>
        <v>43561</v>
      </c>
      <c r="AC65" s="132">
        <v>16</v>
      </c>
      <c r="AD65" s="125">
        <f>G65+AF65</f>
        <v>43562</v>
      </c>
      <c r="AE65" s="126">
        <f>AD65</f>
        <v>43562</v>
      </c>
      <c r="AF65" s="132">
        <v>17</v>
      </c>
      <c r="AG65" s="155">
        <f>G65+AI65</f>
        <v>43564</v>
      </c>
      <c r="AH65" s="156">
        <f t="shared" si="46"/>
        <v>43564</v>
      </c>
      <c r="AI65" s="154">
        <v>19</v>
      </c>
      <c r="AJ65" s="147" t="s">
        <v>0</v>
      </c>
      <c r="AK65" s="148" t="str">
        <f t="shared" si="29"/>
        <v>-</v>
      </c>
      <c r="AL65" s="154" t="s">
        <v>0</v>
      </c>
      <c r="AM65" s="147">
        <f>G65+AO65</f>
        <v>43565</v>
      </c>
      <c r="AN65" s="148">
        <f t="shared" si="47"/>
        <v>43565</v>
      </c>
      <c r="AO65" s="154">
        <v>20</v>
      </c>
      <c r="AP65" s="160" t="s">
        <v>214</v>
      </c>
      <c r="AQ65" s="539" t="s">
        <v>4</v>
      </c>
      <c r="AR65" s="163" t="s">
        <v>60</v>
      </c>
      <c r="AS65" s="163"/>
      <c r="AT65" s="164" t="s">
        <v>217</v>
      </c>
    </row>
    <row r="66" spans="1:51" s="119" customFormat="1" ht="17.149999999999999" customHeight="1" x14ac:dyDescent="0.35">
      <c r="A66" s="143" t="s">
        <v>195</v>
      </c>
      <c r="B66" s="144" t="s">
        <v>512</v>
      </c>
      <c r="C66" s="329">
        <f t="shared" si="40"/>
        <v>43546</v>
      </c>
      <c r="D66" s="145">
        <f t="shared" si="22"/>
        <v>43546</v>
      </c>
      <c r="E66" s="124">
        <f t="shared" si="41"/>
        <v>43546</v>
      </c>
      <c r="F66" s="145">
        <f t="shared" si="23"/>
        <v>43546</v>
      </c>
      <c r="G66" s="147">
        <f t="shared" si="48"/>
        <v>43547</v>
      </c>
      <c r="H66" s="148">
        <f t="shared" si="24"/>
        <v>43547</v>
      </c>
      <c r="I66" s="127" t="s">
        <v>0</v>
      </c>
      <c r="J66" s="126" t="str">
        <f>I66</f>
        <v>-</v>
      </c>
      <c r="K66" s="127">
        <f>G66+6</f>
        <v>43553</v>
      </c>
      <c r="L66" s="126">
        <f>K66</f>
        <v>43553</v>
      </c>
      <c r="M66" s="127" t="s">
        <v>0</v>
      </c>
      <c r="N66" s="128" t="str">
        <f>M66</f>
        <v>-</v>
      </c>
      <c r="O66" s="127" t="s">
        <v>262</v>
      </c>
      <c r="P66" s="128" t="str">
        <f t="shared" si="43"/>
        <v>-</v>
      </c>
      <c r="Q66" s="129" t="s">
        <v>170</v>
      </c>
      <c r="R66" s="130" t="s">
        <v>517</v>
      </c>
      <c r="S66" s="125" t="s">
        <v>0</v>
      </c>
      <c r="T66" s="148" t="str">
        <f>S66</f>
        <v>-</v>
      </c>
      <c r="U66" s="147">
        <f>U58+7</f>
        <v>43553</v>
      </c>
      <c r="V66" s="148">
        <f>U66</f>
        <v>43553</v>
      </c>
      <c r="W66" s="125" t="s">
        <v>0</v>
      </c>
      <c r="X66" s="128" t="str">
        <f>W66</f>
        <v>-</v>
      </c>
      <c r="Y66" s="125" t="s">
        <v>0</v>
      </c>
      <c r="Z66" s="128" t="str">
        <f t="shared" si="44"/>
        <v>-</v>
      </c>
      <c r="AA66" s="131">
        <f>G66+AC66</f>
        <v>43556</v>
      </c>
      <c r="AB66" s="126">
        <f t="shared" si="45"/>
        <v>43556</v>
      </c>
      <c r="AC66" s="132">
        <v>9</v>
      </c>
      <c r="AD66" s="131">
        <f>G66+AF66</f>
        <v>43557</v>
      </c>
      <c r="AE66" s="126">
        <f>AD66</f>
        <v>43557</v>
      </c>
      <c r="AF66" s="132">
        <v>10</v>
      </c>
      <c r="AG66" s="131">
        <f>G66+AI66</f>
        <v>43559</v>
      </c>
      <c r="AH66" s="126">
        <f t="shared" si="46"/>
        <v>43559</v>
      </c>
      <c r="AI66" s="132">
        <v>12</v>
      </c>
      <c r="AJ66" s="131" t="s">
        <v>236</v>
      </c>
      <c r="AK66" s="126" t="str">
        <f t="shared" si="29"/>
        <v xml:space="preserve"> </v>
      </c>
      <c r="AL66" s="132" t="s">
        <v>0</v>
      </c>
      <c r="AM66" s="131" t="s">
        <v>0</v>
      </c>
      <c r="AN66" s="126" t="str">
        <f t="shared" si="47"/>
        <v>-</v>
      </c>
      <c r="AO66" s="132" t="s">
        <v>0</v>
      </c>
      <c r="AP66" s="160" t="s">
        <v>66</v>
      </c>
      <c r="AQ66" s="539" t="s">
        <v>4</v>
      </c>
      <c r="AR66" s="141" t="s">
        <v>5</v>
      </c>
      <c r="AS66" s="160"/>
      <c r="AT66" s="142" t="s">
        <v>223</v>
      </c>
    </row>
    <row r="67" spans="1:51" s="119" customFormat="1" ht="17.149999999999999" customHeight="1" x14ac:dyDescent="0.35">
      <c r="A67" s="143" t="s">
        <v>195</v>
      </c>
      <c r="B67" s="144" t="s">
        <v>512</v>
      </c>
      <c r="C67" s="329">
        <f t="shared" si="40"/>
        <v>43546</v>
      </c>
      <c r="D67" s="145">
        <f t="shared" si="22"/>
        <v>43546</v>
      </c>
      <c r="E67" s="124">
        <f t="shared" si="41"/>
        <v>43546</v>
      </c>
      <c r="F67" s="145">
        <f t="shared" si="23"/>
        <v>43546</v>
      </c>
      <c r="G67" s="147">
        <f t="shared" si="48"/>
        <v>43547</v>
      </c>
      <c r="H67" s="148">
        <f t="shared" si="24"/>
        <v>43547</v>
      </c>
      <c r="I67" s="127" t="s">
        <v>0</v>
      </c>
      <c r="J67" s="126" t="str">
        <f>I67</f>
        <v>-</v>
      </c>
      <c r="K67" s="127">
        <f>G67+6</f>
        <v>43553</v>
      </c>
      <c r="L67" s="126">
        <f>K67</f>
        <v>43553</v>
      </c>
      <c r="M67" s="127" t="s">
        <v>0</v>
      </c>
      <c r="N67" s="128" t="str">
        <f>M67</f>
        <v>-</v>
      </c>
      <c r="O67" s="127" t="s">
        <v>0</v>
      </c>
      <c r="P67" s="128" t="str">
        <f t="shared" si="43"/>
        <v>-</v>
      </c>
      <c r="Q67" s="129" t="s">
        <v>456</v>
      </c>
      <c r="R67" s="130" t="s">
        <v>459</v>
      </c>
      <c r="S67" s="125" t="s">
        <v>0</v>
      </c>
      <c r="T67" s="148" t="str">
        <f>S67</f>
        <v>-</v>
      </c>
      <c r="U67" s="147">
        <f>U59+7</f>
        <v>43560</v>
      </c>
      <c r="V67" s="148">
        <f>U67</f>
        <v>43560</v>
      </c>
      <c r="W67" s="125" t="s">
        <v>0</v>
      </c>
      <c r="X67" s="128" t="str">
        <f>W67</f>
        <v>-</v>
      </c>
      <c r="Y67" s="125" t="s">
        <v>0</v>
      </c>
      <c r="Z67" s="128" t="str">
        <f t="shared" si="44"/>
        <v>-</v>
      </c>
      <c r="AA67" s="131" t="s">
        <v>0</v>
      </c>
      <c r="AB67" s="126" t="str">
        <f t="shared" si="45"/>
        <v>-</v>
      </c>
      <c r="AC67" s="132" t="s">
        <v>0</v>
      </c>
      <c r="AD67" s="131" t="s">
        <v>0</v>
      </c>
      <c r="AE67" s="126" t="str">
        <f>AD67</f>
        <v>-</v>
      </c>
      <c r="AF67" s="132" t="s">
        <v>0</v>
      </c>
      <c r="AG67" s="131" t="s">
        <v>0</v>
      </c>
      <c r="AH67" s="126" t="str">
        <f t="shared" si="46"/>
        <v>-</v>
      </c>
      <c r="AI67" s="132" t="s">
        <v>0</v>
      </c>
      <c r="AJ67" s="131">
        <f>G67+AL67</f>
        <v>43563</v>
      </c>
      <c r="AK67" s="126">
        <f t="shared" si="29"/>
        <v>43563</v>
      </c>
      <c r="AL67" s="132">
        <v>16</v>
      </c>
      <c r="AM67" s="131">
        <f>G67+AO67</f>
        <v>43563</v>
      </c>
      <c r="AN67" s="126">
        <f t="shared" si="47"/>
        <v>43563</v>
      </c>
      <c r="AO67" s="132">
        <v>16</v>
      </c>
      <c r="AP67" s="160" t="s">
        <v>66</v>
      </c>
      <c r="AQ67" s="539" t="s">
        <v>4</v>
      </c>
      <c r="AR67" s="141" t="s">
        <v>5</v>
      </c>
      <c r="AS67" s="160"/>
      <c r="AT67" s="142" t="s">
        <v>224</v>
      </c>
    </row>
    <row r="68" spans="1:51" s="119" customFormat="1" ht="17.149999999999999" customHeight="1" x14ac:dyDescent="0.35">
      <c r="A68" s="143" t="s">
        <v>212</v>
      </c>
      <c r="B68" s="144" t="s">
        <v>499</v>
      </c>
      <c r="C68" s="329">
        <f>E68</f>
        <v>43548</v>
      </c>
      <c r="D68" s="145">
        <f>C68</f>
        <v>43548</v>
      </c>
      <c r="E68" s="124">
        <f>G68-1</f>
        <v>43548</v>
      </c>
      <c r="F68" s="145">
        <f>E68</f>
        <v>43548</v>
      </c>
      <c r="G68" s="147">
        <f t="shared" si="48"/>
        <v>43549</v>
      </c>
      <c r="H68" s="148">
        <f>G68</f>
        <v>43549</v>
      </c>
      <c r="I68" s="149" t="s">
        <v>0</v>
      </c>
      <c r="J68" s="148" t="s">
        <v>0</v>
      </c>
      <c r="K68" s="149" t="s">
        <v>0</v>
      </c>
      <c r="L68" s="148" t="s">
        <v>0</v>
      </c>
      <c r="M68" s="127" t="s">
        <v>0</v>
      </c>
      <c r="N68" s="128" t="s">
        <v>0</v>
      </c>
      <c r="O68" s="127">
        <f>G68+2</f>
        <v>43551</v>
      </c>
      <c r="P68" s="128">
        <f t="shared" si="43"/>
        <v>43551</v>
      </c>
      <c r="Q68" s="129" t="s">
        <v>506</v>
      </c>
      <c r="R68" s="130" t="s">
        <v>507</v>
      </c>
      <c r="S68" s="147" t="s">
        <v>0</v>
      </c>
      <c r="T68" s="148" t="s">
        <v>0</v>
      </c>
      <c r="U68" s="147" t="s">
        <v>0</v>
      </c>
      <c r="V68" s="148" t="s">
        <v>0</v>
      </c>
      <c r="W68" s="147" t="s">
        <v>0</v>
      </c>
      <c r="X68" s="150" t="s">
        <v>0</v>
      </c>
      <c r="Y68" s="147">
        <f>O68+5</f>
        <v>43556</v>
      </c>
      <c r="Z68" s="150">
        <f t="shared" si="44"/>
        <v>43556</v>
      </c>
      <c r="AA68" s="131">
        <f>G68+AC68</f>
        <v>43563</v>
      </c>
      <c r="AB68" s="126">
        <f>AA68</f>
        <v>43563</v>
      </c>
      <c r="AC68" s="132">
        <v>14</v>
      </c>
      <c r="AD68" s="125">
        <f>G68+AF68</f>
        <v>43564</v>
      </c>
      <c r="AE68" s="126">
        <f>AD68</f>
        <v>43564</v>
      </c>
      <c r="AF68" s="132">
        <v>15</v>
      </c>
      <c r="AG68" s="155">
        <f>G68+AI68</f>
        <v>43565</v>
      </c>
      <c r="AH68" s="156">
        <f>AG68</f>
        <v>43565</v>
      </c>
      <c r="AI68" s="154">
        <v>16</v>
      </c>
      <c r="AJ68" s="147" t="s">
        <v>0</v>
      </c>
      <c r="AK68" s="148" t="str">
        <f>AJ68</f>
        <v>-</v>
      </c>
      <c r="AL68" s="154" t="s">
        <v>0</v>
      </c>
      <c r="AM68" s="147">
        <f>G68+AO68</f>
        <v>43566</v>
      </c>
      <c r="AN68" s="148">
        <f>AM68</f>
        <v>43566</v>
      </c>
      <c r="AO68" s="154">
        <v>17</v>
      </c>
      <c r="AP68" s="160" t="s">
        <v>214</v>
      </c>
      <c r="AQ68" s="539" t="s">
        <v>4</v>
      </c>
      <c r="AR68" s="163" t="s">
        <v>60</v>
      </c>
      <c r="AS68" s="163"/>
      <c r="AT68" s="164" t="s">
        <v>219</v>
      </c>
    </row>
    <row r="69" spans="1:51" s="603" customFormat="1" ht="16.5" customHeight="1" x14ac:dyDescent="0.35">
      <c r="A69" s="400" t="s">
        <v>424</v>
      </c>
      <c r="B69" s="550" t="s">
        <v>426</v>
      </c>
      <c r="C69" s="581">
        <f t="shared" si="40"/>
        <v>43549</v>
      </c>
      <c r="D69" s="582">
        <f t="shared" si="22"/>
        <v>43549</v>
      </c>
      <c r="E69" s="409">
        <f t="shared" si="41"/>
        <v>43549</v>
      </c>
      <c r="F69" s="582">
        <f t="shared" si="23"/>
        <v>43549</v>
      </c>
      <c r="G69" s="556">
        <f t="shared" si="48"/>
        <v>43550</v>
      </c>
      <c r="H69" s="255">
        <f t="shared" si="24"/>
        <v>43550</v>
      </c>
      <c r="I69" s="254" t="s">
        <v>0</v>
      </c>
      <c r="J69" s="255" t="s">
        <v>0</v>
      </c>
      <c r="K69" s="254" t="s">
        <v>0</v>
      </c>
      <c r="L69" s="255" t="s">
        <v>0</v>
      </c>
      <c r="M69" s="254" t="s">
        <v>0</v>
      </c>
      <c r="N69" s="572" t="s">
        <v>0</v>
      </c>
      <c r="O69" s="254" t="s">
        <v>0</v>
      </c>
      <c r="P69" s="572" t="s">
        <v>0</v>
      </c>
      <c r="Q69" s="566" t="s">
        <v>1</v>
      </c>
      <c r="R69" s="607" t="s">
        <v>0</v>
      </c>
      <c r="S69" s="253" t="s">
        <v>0</v>
      </c>
      <c r="T69" s="559" t="s">
        <v>0</v>
      </c>
      <c r="U69" s="556" t="s">
        <v>0</v>
      </c>
      <c r="V69" s="559" t="s">
        <v>0</v>
      </c>
      <c r="W69" s="253" t="s">
        <v>0</v>
      </c>
      <c r="X69" s="256" t="s">
        <v>0</v>
      </c>
      <c r="Y69" s="253" t="s">
        <v>0</v>
      </c>
      <c r="Z69" s="256" t="s">
        <v>0</v>
      </c>
      <c r="AA69" s="574">
        <f>G69+AC69</f>
        <v>43561</v>
      </c>
      <c r="AB69" s="559">
        <f t="shared" si="45"/>
        <v>43561</v>
      </c>
      <c r="AC69" s="391">
        <v>11</v>
      </c>
      <c r="AD69" s="556">
        <f>G69+AF69</f>
        <v>43562</v>
      </c>
      <c r="AE69" s="559">
        <f>AD69</f>
        <v>43562</v>
      </c>
      <c r="AF69" s="391">
        <v>12</v>
      </c>
      <c r="AG69" s="588">
        <f>G69+AI69</f>
        <v>43564</v>
      </c>
      <c r="AH69" s="591">
        <f t="shared" si="46"/>
        <v>43564</v>
      </c>
      <c r="AI69" s="333">
        <v>14</v>
      </c>
      <c r="AJ69" s="556" t="s">
        <v>0</v>
      </c>
      <c r="AK69" s="559" t="str">
        <f t="shared" si="29"/>
        <v>-</v>
      </c>
      <c r="AL69" s="391" t="s">
        <v>0</v>
      </c>
      <c r="AM69" s="253">
        <f>G69+AO69</f>
        <v>43565</v>
      </c>
      <c r="AN69" s="255">
        <f t="shared" si="47"/>
        <v>43565</v>
      </c>
      <c r="AO69" s="333">
        <v>15</v>
      </c>
      <c r="AP69" s="390" t="s">
        <v>2</v>
      </c>
      <c r="AQ69" s="161" t="s">
        <v>4</v>
      </c>
      <c r="AR69" s="595"/>
      <c r="AS69" s="390"/>
      <c r="AT69" s="69" t="s">
        <v>3</v>
      </c>
    </row>
    <row r="70" spans="1:51" s="119" customFormat="1" ht="17.149999999999999" customHeight="1" thickBot="1" x14ac:dyDescent="0.4">
      <c r="A70" s="165" t="s">
        <v>424</v>
      </c>
      <c r="B70" s="166" t="s">
        <v>426</v>
      </c>
      <c r="C70" s="552">
        <f t="shared" si="40"/>
        <v>43549</v>
      </c>
      <c r="D70" s="323">
        <f t="shared" si="22"/>
        <v>43549</v>
      </c>
      <c r="E70" s="324">
        <f t="shared" si="41"/>
        <v>43549</v>
      </c>
      <c r="F70" s="323">
        <f t="shared" si="23"/>
        <v>43549</v>
      </c>
      <c r="G70" s="167">
        <f t="shared" si="48"/>
        <v>43550</v>
      </c>
      <c r="H70" s="168">
        <f t="shared" si="24"/>
        <v>43550</v>
      </c>
      <c r="I70" s="169">
        <f>G70+6</f>
        <v>43556</v>
      </c>
      <c r="J70" s="168">
        <f>I70</f>
        <v>43556</v>
      </c>
      <c r="K70" s="169" t="s">
        <v>0</v>
      </c>
      <c r="L70" s="168" t="s">
        <v>0</v>
      </c>
      <c r="M70" s="169" t="s">
        <v>0</v>
      </c>
      <c r="N70" s="170" t="s">
        <v>0</v>
      </c>
      <c r="O70" s="169" t="s">
        <v>0</v>
      </c>
      <c r="P70" s="170" t="s">
        <v>0</v>
      </c>
      <c r="Q70" s="171" t="s">
        <v>194</v>
      </c>
      <c r="R70" s="172" t="s">
        <v>463</v>
      </c>
      <c r="S70" s="167">
        <f>I70+5</f>
        <v>43561</v>
      </c>
      <c r="T70" s="168">
        <f>S70</f>
        <v>43561</v>
      </c>
      <c r="U70" s="167" t="s">
        <v>0</v>
      </c>
      <c r="V70" s="168" t="s">
        <v>0</v>
      </c>
      <c r="W70" s="167" t="s">
        <v>0</v>
      </c>
      <c r="X70" s="170" t="s">
        <v>0</v>
      </c>
      <c r="Y70" s="167" t="s">
        <v>0</v>
      </c>
      <c r="Z70" s="170" t="s">
        <v>0</v>
      </c>
      <c r="AA70" s="173" t="s">
        <v>0</v>
      </c>
      <c r="AB70" s="168" t="s">
        <v>0</v>
      </c>
      <c r="AC70" s="174" t="s">
        <v>0</v>
      </c>
      <c r="AD70" s="167" t="s">
        <v>0</v>
      </c>
      <c r="AE70" s="168" t="s">
        <v>0</v>
      </c>
      <c r="AF70" s="346" t="s">
        <v>0</v>
      </c>
      <c r="AG70" s="175" t="s">
        <v>0</v>
      </c>
      <c r="AH70" s="176" t="s">
        <v>0</v>
      </c>
      <c r="AI70" s="174" t="s">
        <v>0</v>
      </c>
      <c r="AJ70" s="167">
        <f>G70+AL70</f>
        <v>43565</v>
      </c>
      <c r="AK70" s="168">
        <f t="shared" si="29"/>
        <v>43565</v>
      </c>
      <c r="AL70" s="174">
        <v>15</v>
      </c>
      <c r="AM70" s="167" t="s">
        <v>0</v>
      </c>
      <c r="AN70" s="168" t="s">
        <v>0</v>
      </c>
      <c r="AO70" s="174" t="s">
        <v>0</v>
      </c>
      <c r="AP70" s="180" t="s">
        <v>2</v>
      </c>
      <c r="AQ70" s="545" t="s">
        <v>4</v>
      </c>
      <c r="AR70" s="596" t="s">
        <v>221</v>
      </c>
      <c r="AS70" s="180"/>
      <c r="AT70" s="183" t="s">
        <v>222</v>
      </c>
    </row>
    <row r="71" spans="1:51" s="119" customFormat="1" ht="17.149999999999999" customHeight="1" x14ac:dyDescent="0.35">
      <c r="A71" s="194" t="s">
        <v>248</v>
      </c>
      <c r="B71" s="195" t="s">
        <v>267</v>
      </c>
      <c r="C71" s="604">
        <f t="shared" si="40"/>
        <v>43551</v>
      </c>
      <c r="D71" s="199">
        <f t="shared" ref="D71:D86" si="49">C71</f>
        <v>43551</v>
      </c>
      <c r="E71" s="198">
        <f t="shared" si="41"/>
        <v>43551</v>
      </c>
      <c r="F71" s="199">
        <f t="shared" ref="F71:F86" si="50">E71</f>
        <v>43551</v>
      </c>
      <c r="G71" s="200">
        <f t="shared" si="48"/>
        <v>43552</v>
      </c>
      <c r="H71" s="201">
        <f t="shared" ref="H71:H86" si="51">G71</f>
        <v>43552</v>
      </c>
      <c r="I71" s="562" t="s">
        <v>0</v>
      </c>
      <c r="J71" s="560" t="s">
        <v>0</v>
      </c>
      <c r="K71" s="202" t="s">
        <v>0</v>
      </c>
      <c r="L71" s="201" t="s">
        <v>0</v>
      </c>
      <c r="M71" s="202">
        <f>G71+13</f>
        <v>43565</v>
      </c>
      <c r="N71" s="203">
        <f>M71</f>
        <v>43565</v>
      </c>
      <c r="O71" s="202" t="s">
        <v>0</v>
      </c>
      <c r="P71" s="203" t="str">
        <f>O71</f>
        <v>-</v>
      </c>
      <c r="Q71" s="204" t="s">
        <v>530</v>
      </c>
      <c r="R71" s="205" t="s">
        <v>536</v>
      </c>
      <c r="S71" s="200" t="s">
        <v>0</v>
      </c>
      <c r="T71" s="201" t="s">
        <v>0</v>
      </c>
      <c r="U71" s="200" t="s">
        <v>0</v>
      </c>
      <c r="V71" s="201" t="s">
        <v>0</v>
      </c>
      <c r="W71" s="200">
        <f>M71+2</f>
        <v>43567</v>
      </c>
      <c r="X71" s="203">
        <f>W71</f>
        <v>43567</v>
      </c>
      <c r="Y71" s="200" t="s">
        <v>0</v>
      </c>
      <c r="Z71" s="203" t="str">
        <f>Y71</f>
        <v>-</v>
      </c>
      <c r="AA71" s="206">
        <f>G71+AC71</f>
        <v>43570</v>
      </c>
      <c r="AB71" s="201">
        <f t="shared" ref="AB71:AB77" si="52">AA71</f>
        <v>43570</v>
      </c>
      <c r="AC71" s="207">
        <v>18</v>
      </c>
      <c r="AD71" s="200">
        <f>G71+AF71</f>
        <v>43570</v>
      </c>
      <c r="AE71" s="201">
        <f>AD71</f>
        <v>43570</v>
      </c>
      <c r="AF71" s="207">
        <v>18</v>
      </c>
      <c r="AG71" s="208">
        <f>G71+AI71</f>
        <v>43571</v>
      </c>
      <c r="AH71" s="209">
        <f t="shared" ref="AH71:AH77" si="53">AG71</f>
        <v>43571</v>
      </c>
      <c r="AI71" s="207">
        <v>19</v>
      </c>
      <c r="AJ71" s="200" t="s">
        <v>0</v>
      </c>
      <c r="AK71" s="201" t="str">
        <f t="shared" si="29"/>
        <v>-</v>
      </c>
      <c r="AL71" s="207" t="s">
        <v>0</v>
      </c>
      <c r="AM71" s="200" t="s">
        <v>0</v>
      </c>
      <c r="AN71" s="201" t="str">
        <f t="shared" ref="AN71:AN77" si="54">AM71</f>
        <v>-</v>
      </c>
      <c r="AO71" s="207" t="s">
        <v>0</v>
      </c>
      <c r="AP71" s="213" t="s">
        <v>65</v>
      </c>
      <c r="AQ71" s="543" t="s">
        <v>4</v>
      </c>
      <c r="AR71" s="192" t="s">
        <v>64</v>
      </c>
      <c r="AS71" s="192"/>
      <c r="AT71" s="118" t="s">
        <v>225</v>
      </c>
      <c r="AY71" s="580"/>
    </row>
    <row r="72" spans="1:51" s="119" customFormat="1" ht="17.149999999999999" customHeight="1" x14ac:dyDescent="0.35">
      <c r="A72" s="194" t="s">
        <v>248</v>
      </c>
      <c r="B72" s="195" t="s">
        <v>267</v>
      </c>
      <c r="C72" s="196">
        <f t="shared" si="40"/>
        <v>43551</v>
      </c>
      <c r="D72" s="197">
        <f t="shared" si="49"/>
        <v>43551</v>
      </c>
      <c r="E72" s="198">
        <f t="shared" si="41"/>
        <v>43551</v>
      </c>
      <c r="F72" s="199">
        <f t="shared" si="50"/>
        <v>43551</v>
      </c>
      <c r="G72" s="200">
        <f t="shared" si="48"/>
        <v>43552</v>
      </c>
      <c r="H72" s="201">
        <f t="shared" si="51"/>
        <v>43552</v>
      </c>
      <c r="I72" s="202" t="s">
        <v>0</v>
      </c>
      <c r="J72" s="201" t="s">
        <v>0</v>
      </c>
      <c r="K72" s="202" t="s">
        <v>0</v>
      </c>
      <c r="L72" s="201" t="s">
        <v>0</v>
      </c>
      <c r="M72" s="202">
        <f>G72+13</f>
        <v>43565</v>
      </c>
      <c r="N72" s="203">
        <f>M72</f>
        <v>43565</v>
      </c>
      <c r="O72" s="202" t="s">
        <v>0</v>
      </c>
      <c r="P72" s="203" t="str">
        <f>O72</f>
        <v>-</v>
      </c>
      <c r="Q72" s="204" t="s">
        <v>193</v>
      </c>
      <c r="R72" s="205" t="s">
        <v>540</v>
      </c>
      <c r="S72" s="200" t="s">
        <v>0</v>
      </c>
      <c r="T72" s="201" t="s">
        <v>0</v>
      </c>
      <c r="U72" s="200" t="s">
        <v>0</v>
      </c>
      <c r="V72" s="201" t="s">
        <v>0</v>
      </c>
      <c r="W72" s="200">
        <f>M72+3</f>
        <v>43568</v>
      </c>
      <c r="X72" s="203">
        <f>W72</f>
        <v>43568</v>
      </c>
      <c r="Y72" s="200" t="s">
        <v>0</v>
      </c>
      <c r="Z72" s="203" t="str">
        <f>Y72</f>
        <v>-</v>
      </c>
      <c r="AA72" s="206" t="s">
        <v>0</v>
      </c>
      <c r="AB72" s="201" t="str">
        <f t="shared" si="52"/>
        <v>-</v>
      </c>
      <c r="AC72" s="207" t="s">
        <v>0</v>
      </c>
      <c r="AD72" s="200" t="s">
        <v>0</v>
      </c>
      <c r="AE72" s="201" t="s">
        <v>0</v>
      </c>
      <c r="AF72" s="207" t="s">
        <v>0</v>
      </c>
      <c r="AG72" s="208" t="s">
        <v>0</v>
      </c>
      <c r="AH72" s="209" t="str">
        <f t="shared" si="53"/>
        <v>-</v>
      </c>
      <c r="AI72" s="207" t="s">
        <v>0</v>
      </c>
      <c r="AJ72" s="200">
        <f>G72+AL72</f>
        <v>43570</v>
      </c>
      <c r="AK72" s="201">
        <f t="shared" si="29"/>
        <v>43570</v>
      </c>
      <c r="AL72" s="207">
        <v>18</v>
      </c>
      <c r="AM72" s="210">
        <f>G72+AO72</f>
        <v>43570</v>
      </c>
      <c r="AN72" s="211">
        <f t="shared" si="54"/>
        <v>43570</v>
      </c>
      <c r="AO72" s="212">
        <v>18</v>
      </c>
      <c r="AP72" s="213" t="s">
        <v>65</v>
      </c>
      <c r="AQ72" s="543" t="s">
        <v>4</v>
      </c>
      <c r="AR72" s="214" t="s">
        <v>64</v>
      </c>
      <c r="AS72" s="192"/>
      <c r="AT72" s="142" t="s">
        <v>226</v>
      </c>
    </row>
    <row r="73" spans="1:51" s="119" customFormat="1" ht="17.149999999999999" customHeight="1" x14ac:dyDescent="0.35">
      <c r="A73" s="215" t="s">
        <v>211</v>
      </c>
      <c r="B73" s="216" t="s">
        <v>468</v>
      </c>
      <c r="C73" s="196">
        <f t="shared" si="40"/>
        <v>43551</v>
      </c>
      <c r="D73" s="197">
        <f t="shared" si="49"/>
        <v>43551</v>
      </c>
      <c r="E73" s="198">
        <f t="shared" si="41"/>
        <v>43551</v>
      </c>
      <c r="F73" s="199">
        <f t="shared" si="50"/>
        <v>43551</v>
      </c>
      <c r="G73" s="200">
        <f t="shared" si="48"/>
        <v>43552</v>
      </c>
      <c r="H73" s="201">
        <f t="shared" si="51"/>
        <v>43552</v>
      </c>
      <c r="I73" s="202" t="s">
        <v>0</v>
      </c>
      <c r="J73" s="201" t="s">
        <v>0</v>
      </c>
      <c r="K73" s="202" t="s">
        <v>0</v>
      </c>
      <c r="L73" s="201" t="s">
        <v>0</v>
      </c>
      <c r="M73" s="202" t="s">
        <v>0</v>
      </c>
      <c r="N73" s="203" t="s">
        <v>0</v>
      </c>
      <c r="O73" s="202">
        <f>G73+2</f>
        <v>43554</v>
      </c>
      <c r="P73" s="203">
        <f>O73</f>
        <v>43554</v>
      </c>
      <c r="Q73" s="204" t="s">
        <v>493</v>
      </c>
      <c r="R73" s="205" t="s">
        <v>494</v>
      </c>
      <c r="S73" s="217" t="s">
        <v>0</v>
      </c>
      <c r="T73" s="218" t="s">
        <v>0</v>
      </c>
      <c r="U73" s="217" t="s">
        <v>0</v>
      </c>
      <c r="V73" s="218" t="s">
        <v>0</v>
      </c>
      <c r="W73" s="217" t="s">
        <v>0</v>
      </c>
      <c r="X73" s="219" t="s">
        <v>0</v>
      </c>
      <c r="Y73" s="217">
        <f>O73+5</f>
        <v>43559</v>
      </c>
      <c r="Z73" s="219">
        <f>Y73</f>
        <v>43559</v>
      </c>
      <c r="AA73" s="206">
        <f>G73+AC73</f>
        <v>43568</v>
      </c>
      <c r="AB73" s="201">
        <f t="shared" si="52"/>
        <v>43568</v>
      </c>
      <c r="AC73" s="207">
        <v>16</v>
      </c>
      <c r="AD73" s="200">
        <f>G73+AF73</f>
        <v>43569</v>
      </c>
      <c r="AE73" s="201">
        <f>AD73</f>
        <v>43569</v>
      </c>
      <c r="AF73" s="207">
        <v>17</v>
      </c>
      <c r="AG73" s="208">
        <f>G73+AI73</f>
        <v>43571</v>
      </c>
      <c r="AH73" s="209">
        <f t="shared" si="53"/>
        <v>43571</v>
      </c>
      <c r="AI73" s="207">
        <v>19</v>
      </c>
      <c r="AJ73" s="200" t="s">
        <v>0</v>
      </c>
      <c r="AK73" s="201" t="str">
        <f>AJ73</f>
        <v>-</v>
      </c>
      <c r="AL73" s="207" t="s">
        <v>0</v>
      </c>
      <c r="AM73" s="210">
        <f>G73+AO73</f>
        <v>43572</v>
      </c>
      <c r="AN73" s="211">
        <f t="shared" si="54"/>
        <v>43572</v>
      </c>
      <c r="AO73" s="212">
        <v>20</v>
      </c>
      <c r="AP73" s="224" t="s">
        <v>214</v>
      </c>
      <c r="AQ73" s="541" t="s">
        <v>4</v>
      </c>
      <c r="AR73" s="226" t="s">
        <v>60</v>
      </c>
      <c r="AS73" s="257"/>
      <c r="AT73" s="164" t="s">
        <v>217</v>
      </c>
      <c r="AY73" s="258"/>
    </row>
    <row r="74" spans="1:51" s="119" customFormat="1" ht="17.149999999999999" customHeight="1" x14ac:dyDescent="0.35">
      <c r="A74" s="215" t="s">
        <v>184</v>
      </c>
      <c r="B74" s="216" t="s">
        <v>513</v>
      </c>
      <c r="C74" s="196">
        <f t="shared" si="40"/>
        <v>43553</v>
      </c>
      <c r="D74" s="197">
        <f t="shared" si="49"/>
        <v>43553</v>
      </c>
      <c r="E74" s="198">
        <f t="shared" si="41"/>
        <v>43553</v>
      </c>
      <c r="F74" s="229">
        <f t="shared" si="50"/>
        <v>43553</v>
      </c>
      <c r="G74" s="200">
        <f t="shared" si="48"/>
        <v>43554</v>
      </c>
      <c r="H74" s="218">
        <f t="shared" si="51"/>
        <v>43554</v>
      </c>
      <c r="I74" s="230" t="s">
        <v>0</v>
      </c>
      <c r="J74" s="218" t="str">
        <f>I74</f>
        <v>-</v>
      </c>
      <c r="K74" s="202">
        <f>G74+6</f>
        <v>43560</v>
      </c>
      <c r="L74" s="218">
        <f>K74</f>
        <v>43560</v>
      </c>
      <c r="M74" s="230" t="s">
        <v>0</v>
      </c>
      <c r="N74" s="219" t="str">
        <f>M74</f>
        <v>-</v>
      </c>
      <c r="O74" s="230" t="s">
        <v>0</v>
      </c>
      <c r="P74" s="219" t="str">
        <f>O74</f>
        <v>-</v>
      </c>
      <c r="Q74" s="231" t="s">
        <v>175</v>
      </c>
      <c r="R74" s="232" t="s">
        <v>518</v>
      </c>
      <c r="S74" s="217" t="s">
        <v>0</v>
      </c>
      <c r="T74" s="218" t="str">
        <f>S74</f>
        <v>-</v>
      </c>
      <c r="U74" s="217">
        <f>U66+7</f>
        <v>43560</v>
      </c>
      <c r="V74" s="218">
        <f>U74</f>
        <v>43560</v>
      </c>
      <c r="W74" s="217" t="s">
        <v>0</v>
      </c>
      <c r="X74" s="219" t="str">
        <f>W74</f>
        <v>-</v>
      </c>
      <c r="Y74" s="217" t="s">
        <v>0</v>
      </c>
      <c r="Z74" s="219" t="str">
        <f>Y74</f>
        <v>-</v>
      </c>
      <c r="AA74" s="220">
        <f>G74+AC74</f>
        <v>43563</v>
      </c>
      <c r="AB74" s="218">
        <f t="shared" si="52"/>
        <v>43563</v>
      </c>
      <c r="AC74" s="221">
        <v>9</v>
      </c>
      <c r="AD74" s="220">
        <f>G74+AF74</f>
        <v>43564</v>
      </c>
      <c r="AE74" s="218">
        <f>AD74</f>
        <v>43564</v>
      </c>
      <c r="AF74" s="221">
        <v>10</v>
      </c>
      <c r="AG74" s="220">
        <f>G74+AI74</f>
        <v>43566</v>
      </c>
      <c r="AH74" s="218">
        <f t="shared" si="53"/>
        <v>43566</v>
      </c>
      <c r="AI74" s="221">
        <v>12</v>
      </c>
      <c r="AJ74" s="200" t="s">
        <v>236</v>
      </c>
      <c r="AK74" s="201" t="str">
        <f t="shared" si="29"/>
        <v xml:space="preserve"> </v>
      </c>
      <c r="AL74" s="207" t="s">
        <v>0</v>
      </c>
      <c r="AM74" s="220" t="s">
        <v>0</v>
      </c>
      <c r="AN74" s="218" t="str">
        <f t="shared" si="54"/>
        <v>-</v>
      </c>
      <c r="AO74" s="221" t="s">
        <v>0</v>
      </c>
      <c r="AP74" s="224" t="s">
        <v>66</v>
      </c>
      <c r="AQ74" s="541" t="s">
        <v>4</v>
      </c>
      <c r="AR74" s="226" t="s">
        <v>5</v>
      </c>
      <c r="AS74" s="224"/>
      <c r="AT74" s="142" t="s">
        <v>223</v>
      </c>
    </row>
    <row r="75" spans="1:51" s="119" customFormat="1" ht="17.149999999999999" customHeight="1" x14ac:dyDescent="0.35">
      <c r="A75" s="215" t="s">
        <v>184</v>
      </c>
      <c r="B75" s="216" t="s">
        <v>513</v>
      </c>
      <c r="C75" s="196">
        <f t="shared" si="40"/>
        <v>43553</v>
      </c>
      <c r="D75" s="197">
        <f t="shared" si="49"/>
        <v>43553</v>
      </c>
      <c r="E75" s="198">
        <f t="shared" si="41"/>
        <v>43553</v>
      </c>
      <c r="F75" s="229">
        <f t="shared" si="50"/>
        <v>43553</v>
      </c>
      <c r="G75" s="200">
        <f t="shared" si="48"/>
        <v>43554</v>
      </c>
      <c r="H75" s="218">
        <f t="shared" si="51"/>
        <v>43554</v>
      </c>
      <c r="I75" s="230" t="s">
        <v>0</v>
      </c>
      <c r="J75" s="218" t="s">
        <v>0</v>
      </c>
      <c r="K75" s="202">
        <f>G75+6</f>
        <v>43560</v>
      </c>
      <c r="L75" s="218">
        <f>K75</f>
        <v>43560</v>
      </c>
      <c r="M75" s="230" t="s">
        <v>0</v>
      </c>
      <c r="N75" s="219" t="s">
        <v>0</v>
      </c>
      <c r="O75" s="230" t="s">
        <v>0</v>
      </c>
      <c r="P75" s="219" t="s">
        <v>0</v>
      </c>
      <c r="Q75" s="231" t="s">
        <v>171</v>
      </c>
      <c r="R75" s="232" t="s">
        <v>519</v>
      </c>
      <c r="S75" s="217" t="s">
        <v>0</v>
      </c>
      <c r="T75" s="218" t="s">
        <v>0</v>
      </c>
      <c r="U75" s="217">
        <f>U67+7</f>
        <v>43567</v>
      </c>
      <c r="V75" s="218">
        <f>U75</f>
        <v>43567</v>
      </c>
      <c r="W75" s="217" t="s">
        <v>0</v>
      </c>
      <c r="X75" s="219" t="s">
        <v>0</v>
      </c>
      <c r="Y75" s="217" t="s">
        <v>0</v>
      </c>
      <c r="Z75" s="219" t="s">
        <v>0</v>
      </c>
      <c r="AA75" s="220" t="s">
        <v>0</v>
      </c>
      <c r="AB75" s="218" t="str">
        <f t="shared" si="52"/>
        <v>-</v>
      </c>
      <c r="AC75" s="221" t="s">
        <v>0</v>
      </c>
      <c r="AD75" s="220" t="s">
        <v>0</v>
      </c>
      <c r="AE75" s="218" t="str">
        <f>AD75</f>
        <v>-</v>
      </c>
      <c r="AF75" s="221" t="s">
        <v>0</v>
      </c>
      <c r="AG75" s="220" t="s">
        <v>0</v>
      </c>
      <c r="AH75" s="218" t="str">
        <f t="shared" si="53"/>
        <v>-</v>
      </c>
      <c r="AI75" s="221" t="s">
        <v>0</v>
      </c>
      <c r="AJ75" s="200">
        <f>G75+AL75</f>
        <v>43570</v>
      </c>
      <c r="AK75" s="201">
        <f t="shared" si="29"/>
        <v>43570</v>
      </c>
      <c r="AL75" s="207">
        <v>16</v>
      </c>
      <c r="AM75" s="220">
        <f>G75+AO75</f>
        <v>43570</v>
      </c>
      <c r="AN75" s="218">
        <f t="shared" si="54"/>
        <v>43570</v>
      </c>
      <c r="AO75" s="221">
        <v>16</v>
      </c>
      <c r="AP75" s="224" t="s">
        <v>66</v>
      </c>
      <c r="AQ75" s="541" t="s">
        <v>4</v>
      </c>
      <c r="AR75" s="226" t="s">
        <v>5</v>
      </c>
      <c r="AS75" s="224"/>
      <c r="AT75" s="142" t="s">
        <v>224</v>
      </c>
    </row>
    <row r="76" spans="1:51" s="119" customFormat="1" ht="17.149999999999999" customHeight="1" x14ac:dyDescent="0.35">
      <c r="A76" s="215" t="s">
        <v>212</v>
      </c>
      <c r="B76" s="216" t="s">
        <v>500</v>
      </c>
      <c r="C76" s="196">
        <f>E76</f>
        <v>43555</v>
      </c>
      <c r="D76" s="197">
        <f>C76</f>
        <v>43555</v>
      </c>
      <c r="E76" s="198">
        <f>G76-1</f>
        <v>43555</v>
      </c>
      <c r="F76" s="229">
        <f>E76</f>
        <v>43555</v>
      </c>
      <c r="G76" s="200">
        <f>G68+7</f>
        <v>43556</v>
      </c>
      <c r="H76" s="218">
        <f>G76</f>
        <v>43556</v>
      </c>
      <c r="I76" s="230" t="s">
        <v>0</v>
      </c>
      <c r="J76" s="218" t="s">
        <v>0</v>
      </c>
      <c r="K76" s="202" t="s">
        <v>0</v>
      </c>
      <c r="L76" s="218" t="s">
        <v>0</v>
      </c>
      <c r="M76" s="230" t="s">
        <v>0</v>
      </c>
      <c r="N76" s="219" t="s">
        <v>0</v>
      </c>
      <c r="O76" s="230">
        <f>G76+2</f>
        <v>43558</v>
      </c>
      <c r="P76" s="219">
        <f>O76</f>
        <v>43558</v>
      </c>
      <c r="Q76" s="204" t="s">
        <v>502</v>
      </c>
      <c r="R76" s="205" t="s">
        <v>508</v>
      </c>
      <c r="S76" s="217" t="s">
        <v>0</v>
      </c>
      <c r="T76" s="218" t="s">
        <v>0</v>
      </c>
      <c r="U76" s="217" t="s">
        <v>0</v>
      </c>
      <c r="V76" s="218" t="s">
        <v>0</v>
      </c>
      <c r="W76" s="217" t="s">
        <v>0</v>
      </c>
      <c r="X76" s="219" t="s">
        <v>0</v>
      </c>
      <c r="Y76" s="217">
        <f>O76+5</f>
        <v>43563</v>
      </c>
      <c r="Z76" s="219">
        <f>Y76</f>
        <v>43563</v>
      </c>
      <c r="AA76" s="220">
        <f>G76+AC76</f>
        <v>43570</v>
      </c>
      <c r="AB76" s="218">
        <f>AA76</f>
        <v>43570</v>
      </c>
      <c r="AC76" s="221">
        <v>14</v>
      </c>
      <c r="AD76" s="217">
        <f>G76+AF76</f>
        <v>43571</v>
      </c>
      <c r="AE76" s="218">
        <f>AD76</f>
        <v>43571</v>
      </c>
      <c r="AF76" s="221">
        <v>15</v>
      </c>
      <c r="AG76" s="208">
        <f>G76+AI76</f>
        <v>43572</v>
      </c>
      <c r="AH76" s="209">
        <f>AG76</f>
        <v>43572</v>
      </c>
      <c r="AI76" s="207">
        <v>16</v>
      </c>
      <c r="AJ76" s="200" t="s">
        <v>0</v>
      </c>
      <c r="AK76" s="201" t="str">
        <f>AJ76</f>
        <v>-</v>
      </c>
      <c r="AL76" s="207" t="s">
        <v>0</v>
      </c>
      <c r="AM76" s="200">
        <f>G76+AO76</f>
        <v>43573</v>
      </c>
      <c r="AN76" s="201">
        <f>AM76</f>
        <v>43573</v>
      </c>
      <c r="AO76" s="207">
        <v>17</v>
      </c>
      <c r="AP76" s="224" t="s">
        <v>214</v>
      </c>
      <c r="AQ76" s="541" t="s">
        <v>4</v>
      </c>
      <c r="AR76" s="341" t="s">
        <v>60</v>
      </c>
      <c r="AS76" s="224"/>
      <c r="AT76" s="164" t="s">
        <v>219</v>
      </c>
    </row>
    <row r="77" spans="1:51" s="603" customFormat="1" ht="17.149999999999999" customHeight="1" x14ac:dyDescent="0.35">
      <c r="A77" s="455" t="s">
        <v>187</v>
      </c>
      <c r="B77" s="549" t="s">
        <v>429</v>
      </c>
      <c r="C77" s="452">
        <f t="shared" si="40"/>
        <v>43556</v>
      </c>
      <c r="D77" s="451">
        <f t="shared" si="49"/>
        <v>43556</v>
      </c>
      <c r="E77" s="448">
        <f t="shared" si="41"/>
        <v>43556</v>
      </c>
      <c r="F77" s="451">
        <f t="shared" si="50"/>
        <v>43556</v>
      </c>
      <c r="G77" s="188">
        <f t="shared" si="48"/>
        <v>43557</v>
      </c>
      <c r="H77" s="570">
        <f t="shared" si="51"/>
        <v>43557</v>
      </c>
      <c r="I77" s="583" t="s">
        <v>0</v>
      </c>
      <c r="J77" s="570" t="s">
        <v>0</v>
      </c>
      <c r="K77" s="583" t="s">
        <v>0</v>
      </c>
      <c r="L77" s="570" t="s">
        <v>0</v>
      </c>
      <c r="M77" s="583" t="s">
        <v>0</v>
      </c>
      <c r="N77" s="571" t="s">
        <v>0</v>
      </c>
      <c r="O77" s="583" t="s">
        <v>0</v>
      </c>
      <c r="P77" s="571" t="s">
        <v>0</v>
      </c>
      <c r="Q77" s="584" t="s">
        <v>1</v>
      </c>
      <c r="R77" s="586" t="s">
        <v>0</v>
      </c>
      <c r="S77" s="569" t="s">
        <v>0</v>
      </c>
      <c r="T77" s="570" t="s">
        <v>0</v>
      </c>
      <c r="U77" s="569" t="s">
        <v>0</v>
      </c>
      <c r="V77" s="570" t="s">
        <v>0</v>
      </c>
      <c r="W77" s="569" t="s">
        <v>0</v>
      </c>
      <c r="X77" s="571" t="s">
        <v>0</v>
      </c>
      <c r="Y77" s="569" t="s">
        <v>0</v>
      </c>
      <c r="Z77" s="571" t="s">
        <v>0</v>
      </c>
      <c r="AA77" s="587">
        <f>G77+AC77</f>
        <v>43568</v>
      </c>
      <c r="AB77" s="570">
        <f t="shared" si="52"/>
        <v>43568</v>
      </c>
      <c r="AC77" s="446">
        <v>11</v>
      </c>
      <c r="AD77" s="569">
        <f>G77+AF77</f>
        <v>43569</v>
      </c>
      <c r="AE77" s="570">
        <f>AD77</f>
        <v>43569</v>
      </c>
      <c r="AF77" s="446">
        <v>12</v>
      </c>
      <c r="AG77" s="589">
        <f>G77+AI77</f>
        <v>43571</v>
      </c>
      <c r="AH77" s="592">
        <f t="shared" si="53"/>
        <v>43571</v>
      </c>
      <c r="AI77" s="446">
        <v>14</v>
      </c>
      <c r="AJ77" s="569" t="s">
        <v>0</v>
      </c>
      <c r="AK77" s="570" t="str">
        <f t="shared" si="29"/>
        <v>-</v>
      </c>
      <c r="AL77" s="446" t="s">
        <v>0</v>
      </c>
      <c r="AM77" s="569">
        <f>G77+AO77</f>
        <v>43572</v>
      </c>
      <c r="AN77" s="570">
        <f t="shared" si="54"/>
        <v>43572</v>
      </c>
      <c r="AO77" s="446">
        <v>15</v>
      </c>
      <c r="AP77" s="445" t="s">
        <v>2</v>
      </c>
      <c r="AQ77" s="225" t="s">
        <v>4</v>
      </c>
      <c r="AR77" s="461"/>
      <c r="AS77" s="445"/>
      <c r="AT77" s="69" t="s">
        <v>3</v>
      </c>
    </row>
    <row r="78" spans="1:51" s="119" customFormat="1" ht="16.5" customHeight="1" thickBot="1" x14ac:dyDescent="0.4">
      <c r="A78" s="233" t="s">
        <v>187</v>
      </c>
      <c r="B78" s="234" t="s">
        <v>429</v>
      </c>
      <c r="C78" s="339">
        <f t="shared" si="40"/>
        <v>43556</v>
      </c>
      <c r="D78" s="338">
        <f t="shared" si="49"/>
        <v>43556</v>
      </c>
      <c r="E78" s="337">
        <f t="shared" si="41"/>
        <v>43556</v>
      </c>
      <c r="F78" s="336">
        <f t="shared" si="50"/>
        <v>43556</v>
      </c>
      <c r="G78" s="235">
        <f t="shared" si="48"/>
        <v>43557</v>
      </c>
      <c r="H78" s="236">
        <f t="shared" si="51"/>
        <v>43557</v>
      </c>
      <c r="I78" s="237">
        <f>G78+6</f>
        <v>43563</v>
      </c>
      <c r="J78" s="236">
        <f>I78</f>
        <v>43563</v>
      </c>
      <c r="K78" s="237" t="s">
        <v>0</v>
      </c>
      <c r="L78" s="236" t="s">
        <v>0</v>
      </c>
      <c r="M78" s="237" t="s">
        <v>0</v>
      </c>
      <c r="N78" s="238" t="s">
        <v>0</v>
      </c>
      <c r="O78" s="237" t="s">
        <v>0</v>
      </c>
      <c r="P78" s="238" t="s">
        <v>0</v>
      </c>
      <c r="Q78" s="239" t="s">
        <v>192</v>
      </c>
      <c r="R78" s="240" t="s">
        <v>464</v>
      </c>
      <c r="S78" s="235">
        <f>I78+5</f>
        <v>43568</v>
      </c>
      <c r="T78" s="236">
        <f>S78</f>
        <v>43568</v>
      </c>
      <c r="U78" s="235" t="s">
        <v>0</v>
      </c>
      <c r="V78" s="236" t="s">
        <v>0</v>
      </c>
      <c r="W78" s="235" t="s">
        <v>0</v>
      </c>
      <c r="X78" s="238" t="s">
        <v>0</v>
      </c>
      <c r="Y78" s="235" t="s">
        <v>0</v>
      </c>
      <c r="Z78" s="238" t="s">
        <v>0</v>
      </c>
      <c r="AA78" s="241" t="s">
        <v>0</v>
      </c>
      <c r="AB78" s="236" t="s">
        <v>0</v>
      </c>
      <c r="AC78" s="242" t="s">
        <v>0</v>
      </c>
      <c r="AD78" s="235" t="s">
        <v>0</v>
      </c>
      <c r="AE78" s="236" t="s">
        <v>0</v>
      </c>
      <c r="AF78" s="242" t="s">
        <v>0</v>
      </c>
      <c r="AG78" s="243" t="s">
        <v>0</v>
      </c>
      <c r="AH78" s="244" t="s">
        <v>0</v>
      </c>
      <c r="AI78" s="242" t="s">
        <v>0</v>
      </c>
      <c r="AJ78" s="235">
        <f>G78+AL78</f>
        <v>43572</v>
      </c>
      <c r="AK78" s="236">
        <f t="shared" ref="AK78:AK86" si="55">AJ78</f>
        <v>43572</v>
      </c>
      <c r="AL78" s="242">
        <v>15</v>
      </c>
      <c r="AM78" s="245" t="s">
        <v>0</v>
      </c>
      <c r="AN78" s="246" t="s">
        <v>0</v>
      </c>
      <c r="AO78" s="247" t="s">
        <v>0</v>
      </c>
      <c r="AP78" s="248" t="s">
        <v>2</v>
      </c>
      <c r="AQ78" s="542" t="s">
        <v>4</v>
      </c>
      <c r="AR78" s="335" t="s">
        <v>221</v>
      </c>
      <c r="AS78" s="248"/>
      <c r="AT78" s="183" t="s">
        <v>222</v>
      </c>
    </row>
    <row r="79" spans="1:51" s="119" customFormat="1" ht="17.149999999999999" customHeight="1" x14ac:dyDescent="0.35">
      <c r="A79" s="120" t="s">
        <v>188</v>
      </c>
      <c r="B79" s="121" t="s">
        <v>267</v>
      </c>
      <c r="C79" s="551">
        <f t="shared" si="40"/>
        <v>43558</v>
      </c>
      <c r="D79" s="553">
        <f t="shared" si="49"/>
        <v>43558</v>
      </c>
      <c r="E79" s="554">
        <f t="shared" si="41"/>
        <v>43558</v>
      </c>
      <c r="F79" s="553">
        <f t="shared" si="50"/>
        <v>43558</v>
      </c>
      <c r="G79" s="125">
        <f t="shared" si="48"/>
        <v>43559</v>
      </c>
      <c r="H79" s="558">
        <f t="shared" si="51"/>
        <v>43559</v>
      </c>
      <c r="I79" s="127" t="s">
        <v>0</v>
      </c>
      <c r="J79" s="126" t="s">
        <v>0</v>
      </c>
      <c r="K79" s="127" t="s">
        <v>0</v>
      </c>
      <c r="L79" s="126" t="s">
        <v>0</v>
      </c>
      <c r="M79" s="127">
        <f>G79+13</f>
        <v>43572</v>
      </c>
      <c r="N79" s="128">
        <f>M79</f>
        <v>43572</v>
      </c>
      <c r="O79" s="127" t="s">
        <v>0</v>
      </c>
      <c r="P79" s="128" t="str">
        <f t="shared" ref="P79:P84" si="56">O79</f>
        <v>-</v>
      </c>
      <c r="Q79" s="129" t="s">
        <v>534</v>
      </c>
      <c r="R79" s="130" t="s">
        <v>269</v>
      </c>
      <c r="S79" s="125" t="s">
        <v>0</v>
      </c>
      <c r="T79" s="126" t="s">
        <v>0</v>
      </c>
      <c r="U79" s="125" t="s">
        <v>0</v>
      </c>
      <c r="V79" s="126" t="s">
        <v>0</v>
      </c>
      <c r="W79" s="125">
        <f>M79+2</f>
        <v>43574</v>
      </c>
      <c r="X79" s="128">
        <f>W79</f>
        <v>43574</v>
      </c>
      <c r="Y79" s="125" t="s">
        <v>0</v>
      </c>
      <c r="Z79" s="128" t="str">
        <f t="shared" ref="Z79:Z84" si="57">Y79</f>
        <v>-</v>
      </c>
      <c r="AA79" s="131">
        <f>G79+AC79</f>
        <v>43577</v>
      </c>
      <c r="AB79" s="126">
        <f t="shared" ref="AB79:AB85" si="58">AA79</f>
        <v>43577</v>
      </c>
      <c r="AC79" s="132">
        <v>18</v>
      </c>
      <c r="AD79" s="125">
        <f>G79+AF79</f>
        <v>43577</v>
      </c>
      <c r="AE79" s="126">
        <f>AD79</f>
        <v>43577</v>
      </c>
      <c r="AF79" s="132">
        <v>18</v>
      </c>
      <c r="AG79" s="576">
        <f>G79+AI79</f>
        <v>43578</v>
      </c>
      <c r="AH79" s="577">
        <f t="shared" ref="AH79:AH85" si="59">AG79</f>
        <v>43578</v>
      </c>
      <c r="AI79" s="575">
        <v>19</v>
      </c>
      <c r="AJ79" s="125" t="s">
        <v>0</v>
      </c>
      <c r="AK79" s="126" t="str">
        <f t="shared" si="55"/>
        <v>-</v>
      </c>
      <c r="AL79" s="132" t="s">
        <v>0</v>
      </c>
      <c r="AM79" s="555" t="s">
        <v>0</v>
      </c>
      <c r="AN79" s="558" t="str">
        <f t="shared" ref="AN79:AN85" si="60">AM79</f>
        <v>-</v>
      </c>
      <c r="AO79" s="602" t="s">
        <v>0</v>
      </c>
      <c r="AP79" s="138" t="s">
        <v>65</v>
      </c>
      <c r="AQ79" s="544" t="s">
        <v>4</v>
      </c>
      <c r="AR79" s="141" t="s">
        <v>64</v>
      </c>
      <c r="AS79" s="259"/>
      <c r="AT79" s="118" t="s">
        <v>225</v>
      </c>
    </row>
    <row r="80" spans="1:51" s="119" customFormat="1" ht="17.149999999999999" customHeight="1" x14ac:dyDescent="0.35">
      <c r="A80" s="120" t="s">
        <v>188</v>
      </c>
      <c r="B80" s="121" t="s">
        <v>267</v>
      </c>
      <c r="C80" s="122">
        <f t="shared" si="40"/>
        <v>43558</v>
      </c>
      <c r="D80" s="123">
        <f t="shared" si="49"/>
        <v>43558</v>
      </c>
      <c r="E80" s="124">
        <f t="shared" si="41"/>
        <v>43558</v>
      </c>
      <c r="F80" s="123">
        <f t="shared" si="50"/>
        <v>43558</v>
      </c>
      <c r="G80" s="125">
        <f t="shared" si="48"/>
        <v>43559</v>
      </c>
      <c r="H80" s="126">
        <f t="shared" si="51"/>
        <v>43559</v>
      </c>
      <c r="I80" s="127" t="s">
        <v>0</v>
      </c>
      <c r="J80" s="126" t="s">
        <v>0</v>
      </c>
      <c r="K80" s="127" t="s">
        <v>0</v>
      </c>
      <c r="L80" s="126" t="s">
        <v>0</v>
      </c>
      <c r="M80" s="127">
        <f>G80+13</f>
        <v>43572</v>
      </c>
      <c r="N80" s="128">
        <f>M80</f>
        <v>43572</v>
      </c>
      <c r="O80" s="127" t="s">
        <v>0</v>
      </c>
      <c r="P80" s="128" t="str">
        <f t="shared" si="56"/>
        <v>-</v>
      </c>
      <c r="Q80" s="129" t="s">
        <v>193</v>
      </c>
      <c r="R80" s="130" t="s">
        <v>541</v>
      </c>
      <c r="S80" s="125" t="s">
        <v>0</v>
      </c>
      <c r="T80" s="126" t="s">
        <v>0</v>
      </c>
      <c r="U80" s="125" t="s">
        <v>0</v>
      </c>
      <c r="V80" s="126" t="s">
        <v>0</v>
      </c>
      <c r="W80" s="125">
        <f>M80+3</f>
        <v>43575</v>
      </c>
      <c r="X80" s="128">
        <f>W80</f>
        <v>43575</v>
      </c>
      <c r="Y80" s="125" t="s">
        <v>0</v>
      </c>
      <c r="Z80" s="128" t="str">
        <f t="shared" si="57"/>
        <v>-</v>
      </c>
      <c r="AA80" s="153" t="s">
        <v>0</v>
      </c>
      <c r="AB80" s="148" t="str">
        <f t="shared" si="58"/>
        <v>-</v>
      </c>
      <c r="AC80" s="330" t="s">
        <v>0</v>
      </c>
      <c r="AD80" s="147" t="s">
        <v>0</v>
      </c>
      <c r="AE80" s="148" t="s">
        <v>0</v>
      </c>
      <c r="AF80" s="154" t="s">
        <v>0</v>
      </c>
      <c r="AG80" s="133" t="s">
        <v>0</v>
      </c>
      <c r="AH80" s="134" t="str">
        <f t="shared" si="59"/>
        <v>-</v>
      </c>
      <c r="AI80" s="132" t="s">
        <v>0</v>
      </c>
      <c r="AJ80" s="125">
        <f>G80+AL80</f>
        <v>43577</v>
      </c>
      <c r="AK80" s="126">
        <f t="shared" si="55"/>
        <v>43577</v>
      </c>
      <c r="AL80" s="132">
        <v>18</v>
      </c>
      <c r="AM80" s="135">
        <f>G80+AO80</f>
        <v>43577</v>
      </c>
      <c r="AN80" s="136">
        <f t="shared" si="60"/>
        <v>43577</v>
      </c>
      <c r="AO80" s="137">
        <v>18</v>
      </c>
      <c r="AP80" s="138" t="s">
        <v>65</v>
      </c>
      <c r="AQ80" s="544" t="s">
        <v>4</v>
      </c>
      <c r="AR80" s="140" t="s">
        <v>64</v>
      </c>
      <c r="AS80" s="141"/>
      <c r="AT80" s="142" t="s">
        <v>226</v>
      </c>
    </row>
    <row r="81" spans="1:46" s="119" customFormat="1" ht="17.149999999999999" customHeight="1" x14ac:dyDescent="0.35">
      <c r="A81" s="143" t="s">
        <v>211</v>
      </c>
      <c r="B81" s="144" t="s">
        <v>469</v>
      </c>
      <c r="C81" s="329">
        <f t="shared" si="40"/>
        <v>43558</v>
      </c>
      <c r="D81" s="145">
        <f t="shared" si="49"/>
        <v>43558</v>
      </c>
      <c r="E81" s="124">
        <f t="shared" si="41"/>
        <v>43558</v>
      </c>
      <c r="F81" s="145">
        <f t="shared" si="50"/>
        <v>43558</v>
      </c>
      <c r="G81" s="147">
        <f t="shared" si="48"/>
        <v>43559</v>
      </c>
      <c r="H81" s="148">
        <f t="shared" si="51"/>
        <v>43559</v>
      </c>
      <c r="I81" s="127" t="s">
        <v>0</v>
      </c>
      <c r="J81" s="126" t="s">
        <v>0</v>
      </c>
      <c r="K81" s="127" t="s">
        <v>0</v>
      </c>
      <c r="L81" s="126" t="s">
        <v>0</v>
      </c>
      <c r="M81" s="127" t="s">
        <v>0</v>
      </c>
      <c r="N81" s="128" t="s">
        <v>0</v>
      </c>
      <c r="O81" s="127">
        <f>G81+2</f>
        <v>43561</v>
      </c>
      <c r="P81" s="128">
        <f t="shared" si="56"/>
        <v>43561</v>
      </c>
      <c r="Q81" s="129" t="s">
        <v>487</v>
      </c>
      <c r="R81" s="130" t="s">
        <v>495</v>
      </c>
      <c r="S81" s="147" t="s">
        <v>0</v>
      </c>
      <c r="T81" s="148" t="s">
        <v>0</v>
      </c>
      <c r="U81" s="147" t="s">
        <v>0</v>
      </c>
      <c r="V81" s="148" t="s">
        <v>0</v>
      </c>
      <c r="W81" s="147" t="s">
        <v>0</v>
      </c>
      <c r="X81" s="150" t="s">
        <v>0</v>
      </c>
      <c r="Y81" s="147">
        <f>O81+5</f>
        <v>43566</v>
      </c>
      <c r="Z81" s="150">
        <f t="shared" si="57"/>
        <v>43566</v>
      </c>
      <c r="AA81" s="131">
        <f>G81+AC81</f>
        <v>43575</v>
      </c>
      <c r="AB81" s="126">
        <f t="shared" si="58"/>
        <v>43575</v>
      </c>
      <c r="AC81" s="132">
        <v>16</v>
      </c>
      <c r="AD81" s="125">
        <f>G81+AF81</f>
        <v>43576</v>
      </c>
      <c r="AE81" s="126">
        <f>AD81</f>
        <v>43576</v>
      </c>
      <c r="AF81" s="132">
        <v>17</v>
      </c>
      <c r="AG81" s="155">
        <f>G81+AI81</f>
        <v>43578</v>
      </c>
      <c r="AH81" s="156">
        <f t="shared" si="59"/>
        <v>43578</v>
      </c>
      <c r="AI81" s="154">
        <v>19</v>
      </c>
      <c r="AJ81" s="125" t="s">
        <v>0</v>
      </c>
      <c r="AK81" s="126" t="str">
        <f t="shared" si="55"/>
        <v>-</v>
      </c>
      <c r="AL81" s="132" t="s">
        <v>0</v>
      </c>
      <c r="AM81" s="147">
        <f>G81+AO81</f>
        <v>43579</v>
      </c>
      <c r="AN81" s="148">
        <f t="shared" si="60"/>
        <v>43579</v>
      </c>
      <c r="AO81" s="154">
        <v>20</v>
      </c>
      <c r="AP81" s="160" t="s">
        <v>214</v>
      </c>
      <c r="AQ81" s="539" t="s">
        <v>4</v>
      </c>
      <c r="AR81" s="163" t="s">
        <v>60</v>
      </c>
      <c r="AS81" s="260"/>
      <c r="AT81" s="164" t="s">
        <v>217</v>
      </c>
    </row>
    <row r="82" spans="1:46" s="119" customFormat="1" ht="17.149999999999999" customHeight="1" x14ac:dyDescent="0.35">
      <c r="A82" s="143" t="s">
        <v>185</v>
      </c>
      <c r="B82" s="144" t="s">
        <v>514</v>
      </c>
      <c r="C82" s="328">
        <f t="shared" si="40"/>
        <v>43560</v>
      </c>
      <c r="D82" s="327">
        <f t="shared" si="49"/>
        <v>43560</v>
      </c>
      <c r="E82" s="124">
        <f t="shared" si="41"/>
        <v>43560</v>
      </c>
      <c r="F82" s="123">
        <f t="shared" si="50"/>
        <v>43560</v>
      </c>
      <c r="G82" s="147">
        <f t="shared" si="48"/>
        <v>43561</v>
      </c>
      <c r="H82" s="126">
        <f t="shared" si="51"/>
        <v>43561</v>
      </c>
      <c r="I82" s="127" t="s">
        <v>0</v>
      </c>
      <c r="J82" s="126" t="str">
        <f>I82</f>
        <v>-</v>
      </c>
      <c r="K82" s="127">
        <f>G82+6</f>
        <v>43567</v>
      </c>
      <c r="L82" s="126">
        <f>K82</f>
        <v>43567</v>
      </c>
      <c r="M82" s="127" t="s">
        <v>0</v>
      </c>
      <c r="N82" s="128" t="str">
        <f>M82</f>
        <v>-</v>
      </c>
      <c r="O82" s="127" t="s">
        <v>0</v>
      </c>
      <c r="P82" s="128" t="str">
        <f t="shared" si="56"/>
        <v>-</v>
      </c>
      <c r="Q82" s="129" t="s">
        <v>173</v>
      </c>
      <c r="R82" s="130" t="s">
        <v>520</v>
      </c>
      <c r="S82" s="125" t="s">
        <v>0</v>
      </c>
      <c r="T82" s="148" t="str">
        <f>S82</f>
        <v>-</v>
      </c>
      <c r="U82" s="147">
        <f>U74+7</f>
        <v>43567</v>
      </c>
      <c r="V82" s="148">
        <f>U82</f>
        <v>43567</v>
      </c>
      <c r="W82" s="125" t="s">
        <v>0</v>
      </c>
      <c r="X82" s="128" t="str">
        <f>W82</f>
        <v>-</v>
      </c>
      <c r="Y82" s="125" t="s">
        <v>0</v>
      </c>
      <c r="Z82" s="128" t="str">
        <f t="shared" si="57"/>
        <v>-</v>
      </c>
      <c r="AA82" s="131">
        <f>G82+AC82</f>
        <v>43570</v>
      </c>
      <c r="AB82" s="126">
        <f t="shared" si="58"/>
        <v>43570</v>
      </c>
      <c r="AC82" s="132">
        <v>9</v>
      </c>
      <c r="AD82" s="131">
        <f>G82+AF82</f>
        <v>43571</v>
      </c>
      <c r="AE82" s="126">
        <f>AD82</f>
        <v>43571</v>
      </c>
      <c r="AF82" s="132">
        <v>10</v>
      </c>
      <c r="AG82" s="131">
        <f>G82+AI82</f>
        <v>43573</v>
      </c>
      <c r="AH82" s="126">
        <f t="shared" si="59"/>
        <v>43573</v>
      </c>
      <c r="AI82" s="132">
        <v>12</v>
      </c>
      <c r="AJ82" s="147" t="s">
        <v>236</v>
      </c>
      <c r="AK82" s="148" t="str">
        <f t="shared" si="55"/>
        <v xml:space="preserve"> </v>
      </c>
      <c r="AL82" s="154" t="s">
        <v>0</v>
      </c>
      <c r="AM82" s="131" t="s">
        <v>0</v>
      </c>
      <c r="AN82" s="126" t="str">
        <f t="shared" si="60"/>
        <v>-</v>
      </c>
      <c r="AO82" s="132" t="s">
        <v>0</v>
      </c>
      <c r="AP82" s="160" t="s">
        <v>66</v>
      </c>
      <c r="AQ82" s="539" t="s">
        <v>4</v>
      </c>
      <c r="AR82" s="141" t="s">
        <v>5</v>
      </c>
      <c r="AS82" s="260"/>
      <c r="AT82" s="142" t="s">
        <v>223</v>
      </c>
    </row>
    <row r="83" spans="1:46" s="119" customFormat="1" ht="17.149999999999999" customHeight="1" x14ac:dyDescent="0.35">
      <c r="A83" s="143" t="s">
        <v>185</v>
      </c>
      <c r="B83" s="144" t="s">
        <v>514</v>
      </c>
      <c r="C83" s="328">
        <f t="shared" si="40"/>
        <v>43560</v>
      </c>
      <c r="D83" s="327">
        <f t="shared" si="49"/>
        <v>43560</v>
      </c>
      <c r="E83" s="124">
        <f t="shared" si="41"/>
        <v>43560</v>
      </c>
      <c r="F83" s="123">
        <f t="shared" si="50"/>
        <v>43560</v>
      </c>
      <c r="G83" s="147">
        <f t="shared" si="48"/>
        <v>43561</v>
      </c>
      <c r="H83" s="126">
        <f t="shared" si="51"/>
        <v>43561</v>
      </c>
      <c r="I83" s="127" t="s">
        <v>0</v>
      </c>
      <c r="J83" s="126" t="str">
        <f>I83</f>
        <v>-</v>
      </c>
      <c r="K83" s="127">
        <f>G83+6</f>
        <v>43567</v>
      </c>
      <c r="L83" s="126">
        <f>K83</f>
        <v>43567</v>
      </c>
      <c r="M83" s="127" t="s">
        <v>0</v>
      </c>
      <c r="N83" s="128" t="str">
        <f>M83</f>
        <v>-</v>
      </c>
      <c r="O83" s="127" t="s">
        <v>0</v>
      </c>
      <c r="P83" s="128" t="str">
        <f t="shared" si="56"/>
        <v>-</v>
      </c>
      <c r="Q83" s="129" t="s">
        <v>172</v>
      </c>
      <c r="R83" s="130" t="s">
        <v>521</v>
      </c>
      <c r="S83" s="125" t="s">
        <v>0</v>
      </c>
      <c r="T83" s="148" t="str">
        <f>S83</f>
        <v>-</v>
      </c>
      <c r="U83" s="147">
        <f>U75+7</f>
        <v>43574</v>
      </c>
      <c r="V83" s="148">
        <f>U83</f>
        <v>43574</v>
      </c>
      <c r="W83" s="125" t="s">
        <v>0</v>
      </c>
      <c r="X83" s="128" t="str">
        <f>W83</f>
        <v>-</v>
      </c>
      <c r="Y83" s="125" t="s">
        <v>0</v>
      </c>
      <c r="Z83" s="128" t="str">
        <f t="shared" si="57"/>
        <v>-</v>
      </c>
      <c r="AA83" s="131" t="s">
        <v>0</v>
      </c>
      <c r="AB83" s="126" t="str">
        <f t="shared" si="58"/>
        <v>-</v>
      </c>
      <c r="AC83" s="132" t="s">
        <v>0</v>
      </c>
      <c r="AD83" s="131" t="s">
        <v>0</v>
      </c>
      <c r="AE83" s="126" t="str">
        <f>AD83</f>
        <v>-</v>
      </c>
      <c r="AF83" s="132" t="s">
        <v>0</v>
      </c>
      <c r="AG83" s="131" t="s">
        <v>0</v>
      </c>
      <c r="AH83" s="126" t="str">
        <f t="shared" si="59"/>
        <v>-</v>
      </c>
      <c r="AI83" s="132" t="s">
        <v>0</v>
      </c>
      <c r="AJ83" s="147">
        <f>G83+AL83</f>
        <v>43577</v>
      </c>
      <c r="AK83" s="148">
        <f t="shared" si="55"/>
        <v>43577</v>
      </c>
      <c r="AL83" s="154">
        <v>16</v>
      </c>
      <c r="AM83" s="131">
        <f>G83+AO83</f>
        <v>43577</v>
      </c>
      <c r="AN83" s="126">
        <f t="shared" si="60"/>
        <v>43577</v>
      </c>
      <c r="AO83" s="132">
        <v>16</v>
      </c>
      <c r="AP83" s="160" t="s">
        <v>66</v>
      </c>
      <c r="AQ83" s="539" t="s">
        <v>4</v>
      </c>
      <c r="AR83" s="141" t="s">
        <v>5</v>
      </c>
      <c r="AS83" s="260"/>
      <c r="AT83" s="142" t="s">
        <v>224</v>
      </c>
    </row>
    <row r="84" spans="1:46" s="119" customFormat="1" ht="17.149999999999999" customHeight="1" x14ac:dyDescent="0.35">
      <c r="A84" s="143" t="s">
        <v>212</v>
      </c>
      <c r="B84" s="144" t="s">
        <v>501</v>
      </c>
      <c r="C84" s="329">
        <f>E84</f>
        <v>43562</v>
      </c>
      <c r="D84" s="145">
        <f>C84</f>
        <v>43562</v>
      </c>
      <c r="E84" s="124">
        <f>G84-1</f>
        <v>43562</v>
      </c>
      <c r="F84" s="145">
        <f>E84</f>
        <v>43562</v>
      </c>
      <c r="G84" s="147">
        <f t="shared" si="48"/>
        <v>43563</v>
      </c>
      <c r="H84" s="148">
        <f>G84</f>
        <v>43563</v>
      </c>
      <c r="I84" s="127" t="s">
        <v>0</v>
      </c>
      <c r="J84" s="126" t="s">
        <v>0</v>
      </c>
      <c r="K84" s="127" t="s">
        <v>0</v>
      </c>
      <c r="L84" s="126" t="s">
        <v>0</v>
      </c>
      <c r="M84" s="127" t="s">
        <v>0</v>
      </c>
      <c r="N84" s="128" t="s">
        <v>0</v>
      </c>
      <c r="O84" s="127">
        <f>G84+2</f>
        <v>43565</v>
      </c>
      <c r="P84" s="128">
        <f t="shared" si="56"/>
        <v>43565</v>
      </c>
      <c r="Q84" s="129" t="s">
        <v>509</v>
      </c>
      <c r="R84" s="130" t="s">
        <v>473</v>
      </c>
      <c r="S84" s="147" t="s">
        <v>0</v>
      </c>
      <c r="T84" s="148" t="s">
        <v>0</v>
      </c>
      <c r="U84" s="147" t="s">
        <v>0</v>
      </c>
      <c r="V84" s="148" t="s">
        <v>0</v>
      </c>
      <c r="W84" s="147" t="s">
        <v>0</v>
      </c>
      <c r="X84" s="150" t="s">
        <v>0</v>
      </c>
      <c r="Y84" s="147">
        <f>O84+5</f>
        <v>43570</v>
      </c>
      <c r="Z84" s="150">
        <f t="shared" si="57"/>
        <v>43570</v>
      </c>
      <c r="AA84" s="131">
        <f>G84+AC84</f>
        <v>43577</v>
      </c>
      <c r="AB84" s="126">
        <f>AA84</f>
        <v>43577</v>
      </c>
      <c r="AC84" s="132">
        <v>14</v>
      </c>
      <c r="AD84" s="125">
        <f>G84+AF84</f>
        <v>43578</v>
      </c>
      <c r="AE84" s="126">
        <f>AD84</f>
        <v>43578</v>
      </c>
      <c r="AF84" s="132">
        <v>15</v>
      </c>
      <c r="AG84" s="155">
        <f>G84+AI84</f>
        <v>43579</v>
      </c>
      <c r="AH84" s="156">
        <f>AG84</f>
        <v>43579</v>
      </c>
      <c r="AI84" s="154">
        <v>16</v>
      </c>
      <c r="AJ84" s="147" t="s">
        <v>0</v>
      </c>
      <c r="AK84" s="148" t="str">
        <f>AJ84</f>
        <v>-</v>
      </c>
      <c r="AL84" s="154" t="s">
        <v>0</v>
      </c>
      <c r="AM84" s="147">
        <f>G84+AO84</f>
        <v>43580</v>
      </c>
      <c r="AN84" s="148">
        <f>AM84</f>
        <v>43580</v>
      </c>
      <c r="AO84" s="154">
        <v>17</v>
      </c>
      <c r="AP84" s="160" t="s">
        <v>214</v>
      </c>
      <c r="AQ84" s="539" t="s">
        <v>4</v>
      </c>
      <c r="AR84" s="163" t="s">
        <v>60</v>
      </c>
      <c r="AS84" s="260"/>
      <c r="AT84" s="164" t="s">
        <v>219</v>
      </c>
    </row>
    <row r="85" spans="1:46" s="603" customFormat="1" ht="17.149999999999999" customHeight="1" x14ac:dyDescent="0.35">
      <c r="A85" s="400" t="s">
        <v>413</v>
      </c>
      <c r="B85" s="550" t="s">
        <v>432</v>
      </c>
      <c r="C85" s="581">
        <f t="shared" si="40"/>
        <v>43563</v>
      </c>
      <c r="D85" s="582">
        <f t="shared" si="49"/>
        <v>43563</v>
      </c>
      <c r="E85" s="409">
        <f t="shared" si="41"/>
        <v>43563</v>
      </c>
      <c r="F85" s="582">
        <f t="shared" si="50"/>
        <v>43563</v>
      </c>
      <c r="G85" s="556">
        <f t="shared" si="48"/>
        <v>43564</v>
      </c>
      <c r="H85" s="255">
        <f t="shared" si="51"/>
        <v>43564</v>
      </c>
      <c r="I85" s="563" t="s">
        <v>0</v>
      </c>
      <c r="J85" s="559" t="s">
        <v>0</v>
      </c>
      <c r="K85" s="563" t="s">
        <v>0</v>
      </c>
      <c r="L85" s="559" t="s">
        <v>0</v>
      </c>
      <c r="M85" s="563" t="s">
        <v>0</v>
      </c>
      <c r="N85" s="572" t="s">
        <v>0</v>
      </c>
      <c r="O85" s="563" t="s">
        <v>0</v>
      </c>
      <c r="P85" s="572" t="s">
        <v>0</v>
      </c>
      <c r="Q85" s="566" t="s">
        <v>1</v>
      </c>
      <c r="R85" s="607" t="s">
        <v>0</v>
      </c>
      <c r="S85" s="253" t="s">
        <v>0</v>
      </c>
      <c r="T85" s="559" t="s">
        <v>0</v>
      </c>
      <c r="U85" s="556" t="s">
        <v>0</v>
      </c>
      <c r="V85" s="559" t="s">
        <v>0</v>
      </c>
      <c r="W85" s="253" t="s">
        <v>0</v>
      </c>
      <c r="X85" s="256" t="s">
        <v>0</v>
      </c>
      <c r="Y85" s="253" t="s">
        <v>0</v>
      </c>
      <c r="Z85" s="256" t="s">
        <v>0</v>
      </c>
      <c r="AA85" s="574">
        <f>G85+AC85</f>
        <v>43575</v>
      </c>
      <c r="AB85" s="559">
        <f t="shared" si="58"/>
        <v>43575</v>
      </c>
      <c r="AC85" s="391">
        <v>11</v>
      </c>
      <c r="AD85" s="556">
        <f>G85+AF85</f>
        <v>43576</v>
      </c>
      <c r="AE85" s="559">
        <f>AD85</f>
        <v>43576</v>
      </c>
      <c r="AF85" s="391">
        <v>12</v>
      </c>
      <c r="AG85" s="588">
        <f>G85+AI85</f>
        <v>43578</v>
      </c>
      <c r="AH85" s="591">
        <f t="shared" si="59"/>
        <v>43578</v>
      </c>
      <c r="AI85" s="333">
        <v>14</v>
      </c>
      <c r="AJ85" s="556" t="s">
        <v>0</v>
      </c>
      <c r="AK85" s="559" t="str">
        <f t="shared" si="55"/>
        <v>-</v>
      </c>
      <c r="AL85" s="391" t="s">
        <v>0</v>
      </c>
      <c r="AM85" s="253">
        <f>G85+AO85</f>
        <v>43579</v>
      </c>
      <c r="AN85" s="255">
        <f t="shared" si="60"/>
        <v>43579</v>
      </c>
      <c r="AO85" s="333">
        <v>15</v>
      </c>
      <c r="AP85" s="390" t="s">
        <v>2</v>
      </c>
      <c r="AQ85" s="161" t="s">
        <v>4</v>
      </c>
      <c r="AR85" s="595"/>
      <c r="AS85" s="608"/>
      <c r="AT85" s="69" t="s">
        <v>3</v>
      </c>
    </row>
    <row r="86" spans="1:46" ht="17.149999999999999" customHeight="1" thickBot="1" x14ac:dyDescent="0.25">
      <c r="A86" s="261" t="s">
        <v>413</v>
      </c>
      <c r="B86" s="262" t="s">
        <v>432</v>
      </c>
      <c r="C86" s="326">
        <f t="shared" si="40"/>
        <v>43563</v>
      </c>
      <c r="D86" s="325">
        <f t="shared" si="49"/>
        <v>43563</v>
      </c>
      <c r="E86" s="324">
        <f t="shared" si="41"/>
        <v>43563</v>
      </c>
      <c r="F86" s="323">
        <f t="shared" si="50"/>
        <v>43563</v>
      </c>
      <c r="G86" s="167">
        <f t="shared" si="48"/>
        <v>43564</v>
      </c>
      <c r="H86" s="168">
        <f t="shared" si="51"/>
        <v>43564</v>
      </c>
      <c r="I86" s="263">
        <f>G86+6</f>
        <v>43570</v>
      </c>
      <c r="J86" s="264">
        <f>I86</f>
        <v>43570</v>
      </c>
      <c r="K86" s="263" t="s">
        <v>0</v>
      </c>
      <c r="L86" s="264" t="s">
        <v>0</v>
      </c>
      <c r="M86" s="263" t="s">
        <v>0</v>
      </c>
      <c r="N86" s="322" t="s">
        <v>0</v>
      </c>
      <c r="O86" s="263" t="s">
        <v>0</v>
      </c>
      <c r="P86" s="322" t="s">
        <v>0</v>
      </c>
      <c r="Q86" s="265" t="s">
        <v>465</v>
      </c>
      <c r="R86" s="321" t="s">
        <v>466</v>
      </c>
      <c r="S86" s="167">
        <f>I86+5</f>
        <v>43575</v>
      </c>
      <c r="T86" s="264">
        <f>S86</f>
        <v>43575</v>
      </c>
      <c r="U86" s="266" t="s">
        <v>0</v>
      </c>
      <c r="V86" s="264" t="s">
        <v>0</v>
      </c>
      <c r="W86" s="167" t="s">
        <v>0</v>
      </c>
      <c r="X86" s="170" t="s">
        <v>0</v>
      </c>
      <c r="Y86" s="167" t="s">
        <v>0</v>
      </c>
      <c r="Z86" s="170" t="s">
        <v>0</v>
      </c>
      <c r="AA86" s="320" t="s">
        <v>0</v>
      </c>
      <c r="AB86" s="264" t="s">
        <v>0</v>
      </c>
      <c r="AC86" s="319" t="s">
        <v>0</v>
      </c>
      <c r="AD86" s="266" t="s">
        <v>0</v>
      </c>
      <c r="AE86" s="264" t="s">
        <v>0</v>
      </c>
      <c r="AF86" s="319" t="s">
        <v>0</v>
      </c>
      <c r="AG86" s="175" t="s">
        <v>0</v>
      </c>
      <c r="AH86" s="176" t="s">
        <v>0</v>
      </c>
      <c r="AI86" s="174" t="s">
        <v>0</v>
      </c>
      <c r="AJ86" s="167">
        <f>G86+AL86</f>
        <v>43579</v>
      </c>
      <c r="AK86" s="168">
        <f t="shared" si="55"/>
        <v>43579</v>
      </c>
      <c r="AL86" s="174">
        <v>15</v>
      </c>
      <c r="AM86" s="177" t="s">
        <v>0</v>
      </c>
      <c r="AN86" s="178" t="s">
        <v>0</v>
      </c>
      <c r="AO86" s="179" t="s">
        <v>0</v>
      </c>
      <c r="AP86" s="318" t="s">
        <v>2</v>
      </c>
      <c r="AQ86" s="540" t="s">
        <v>4</v>
      </c>
      <c r="AR86" s="182" t="s">
        <v>221</v>
      </c>
      <c r="AS86" s="267"/>
      <c r="AT86" s="183" t="s">
        <v>222</v>
      </c>
    </row>
    <row r="88" spans="1:46" ht="22" customHeight="1" x14ac:dyDescent="0.4">
      <c r="A88" s="270" t="s">
        <v>21</v>
      </c>
      <c r="B88" s="271"/>
      <c r="C88" s="272"/>
      <c r="D88" s="272"/>
      <c r="E88" s="272"/>
      <c r="F88" s="272"/>
      <c r="G88" s="272"/>
      <c r="H88" s="273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4"/>
      <c r="X88" s="274"/>
      <c r="Y88" s="274"/>
      <c r="Z88" s="274"/>
      <c r="AA88" s="274"/>
      <c r="AB88" s="275"/>
      <c r="AC88" s="275"/>
      <c r="AD88" s="275"/>
      <c r="AE88" s="275"/>
      <c r="AF88" s="275"/>
    </row>
    <row r="89" spans="1:46" ht="22" customHeight="1" x14ac:dyDescent="0.4">
      <c r="A89" s="276" t="s">
        <v>6</v>
      </c>
      <c r="B89" s="277"/>
      <c r="C89" s="278"/>
      <c r="D89" s="278"/>
      <c r="E89" s="278"/>
      <c r="F89" s="278"/>
      <c r="G89" s="278"/>
      <c r="H89" s="279"/>
      <c r="I89" s="278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78"/>
      <c r="U89" s="278"/>
      <c r="V89" s="278"/>
      <c r="W89" s="281"/>
      <c r="X89" s="281"/>
      <c r="Y89" s="281"/>
      <c r="Z89" s="281"/>
      <c r="AA89" s="281"/>
      <c r="AB89" s="282"/>
      <c r="AC89" s="282"/>
      <c r="AD89" s="282"/>
      <c r="AE89" s="282"/>
      <c r="AF89" s="282"/>
    </row>
    <row r="90" spans="1:46" ht="22" customHeight="1" x14ac:dyDescent="0.4">
      <c r="A90" s="283" t="s">
        <v>36</v>
      </c>
      <c r="B90" s="277"/>
      <c r="C90" s="278"/>
      <c r="D90" s="278"/>
      <c r="E90" s="278"/>
      <c r="F90" s="278"/>
      <c r="G90" s="278"/>
      <c r="H90" s="279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81"/>
      <c r="X90" s="281"/>
      <c r="Y90" s="281"/>
      <c r="Z90" s="281"/>
      <c r="AA90" s="282"/>
      <c r="AB90" s="282"/>
      <c r="AC90" s="282"/>
      <c r="AD90" s="282"/>
      <c r="AE90" s="282"/>
      <c r="AF90" s="282"/>
    </row>
    <row r="91" spans="1:46" ht="12" customHeight="1" x14ac:dyDescent="0.4">
      <c r="A91" s="283"/>
      <c r="B91" s="277"/>
      <c r="C91" s="278"/>
      <c r="D91" s="278"/>
      <c r="E91" s="278"/>
      <c r="F91" s="278"/>
      <c r="G91" s="278"/>
      <c r="H91" s="279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81"/>
      <c r="X91" s="281"/>
      <c r="Y91" s="281"/>
      <c r="Z91" s="281"/>
      <c r="AA91" s="282"/>
      <c r="AB91" s="282"/>
      <c r="AC91" s="282"/>
      <c r="AD91" s="282"/>
      <c r="AE91" s="282"/>
      <c r="AF91" s="282"/>
    </row>
    <row r="92" spans="1:46" ht="22" customHeight="1" x14ac:dyDescent="0.4">
      <c r="A92" s="270" t="s">
        <v>37</v>
      </c>
      <c r="B92" s="284"/>
      <c r="C92" s="285" t="s">
        <v>38</v>
      </c>
      <c r="E92" s="283"/>
      <c r="F92" s="283"/>
      <c r="G92" s="286"/>
      <c r="H92" s="279"/>
      <c r="I92" s="287"/>
      <c r="J92" s="286"/>
      <c r="K92" s="286"/>
      <c r="L92" s="286"/>
      <c r="M92" s="286"/>
      <c r="N92" s="286"/>
      <c r="O92" s="286"/>
      <c r="P92" s="286"/>
      <c r="Q92" s="286"/>
      <c r="R92" s="286"/>
      <c r="S92" s="283"/>
      <c r="T92" s="286"/>
      <c r="U92" s="286"/>
      <c r="V92" s="286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</row>
    <row r="93" spans="1:46" ht="22" customHeight="1" x14ac:dyDescent="0.45">
      <c r="A93" s="288" t="s">
        <v>39</v>
      </c>
      <c r="B93" s="289" t="s">
        <v>40</v>
      </c>
      <c r="C93" s="290" t="s">
        <v>41</v>
      </c>
      <c r="D93" s="288"/>
      <c r="E93" s="288"/>
      <c r="F93" s="288"/>
      <c r="G93" s="291" t="s">
        <v>7</v>
      </c>
      <c r="H93" s="292" t="s">
        <v>42</v>
      </c>
      <c r="J93" s="293"/>
      <c r="K93" s="293"/>
      <c r="L93" s="293"/>
      <c r="M93" s="317"/>
      <c r="N93" s="290" t="s">
        <v>43</v>
      </c>
      <c r="O93" s="317"/>
      <c r="P93" s="290" t="s">
        <v>43</v>
      </c>
      <c r="Q93" s="290" t="s">
        <v>44</v>
      </c>
      <c r="R93" s="317"/>
      <c r="S93" s="290" t="s">
        <v>45</v>
      </c>
      <c r="T93" s="290" t="s">
        <v>46</v>
      </c>
      <c r="U93" s="316"/>
      <c r="V93" s="283"/>
      <c r="W93" s="296"/>
      <c r="X93" s="296"/>
      <c r="Y93" s="296"/>
      <c r="Z93" s="296"/>
      <c r="AF93" s="6"/>
    </row>
    <row r="94" spans="1:46" ht="11.5" customHeight="1" x14ac:dyDescent="0.35">
      <c r="A94" s="276"/>
      <c r="B94" s="297"/>
      <c r="C94" s="276"/>
      <c r="D94" s="276"/>
      <c r="E94" s="276"/>
      <c r="F94" s="276"/>
      <c r="G94" s="276"/>
      <c r="H94" s="298"/>
      <c r="I94" s="299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</row>
    <row r="95" spans="1:46" ht="22" customHeight="1" x14ac:dyDescent="0.4">
      <c r="A95" s="270" t="s">
        <v>47</v>
      </c>
      <c r="B95" s="297"/>
      <c r="C95" s="285" t="s">
        <v>48</v>
      </c>
      <c r="E95" s="283"/>
      <c r="F95" s="283"/>
      <c r="G95" s="276"/>
      <c r="H95" s="298"/>
      <c r="I95" s="299"/>
      <c r="J95" s="276"/>
      <c r="K95" s="276"/>
      <c r="L95" s="276"/>
      <c r="M95" s="276"/>
      <c r="N95" s="276"/>
      <c r="O95" s="276"/>
      <c r="P95" s="276"/>
      <c r="Q95" s="276"/>
      <c r="R95" s="276"/>
      <c r="S95" s="283"/>
      <c r="T95" s="278"/>
      <c r="U95" s="301"/>
      <c r="V95" s="301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</row>
    <row r="96" spans="1:46" ht="22" customHeight="1" x14ac:dyDescent="0.45">
      <c r="A96" s="290" t="s">
        <v>49</v>
      </c>
      <c r="B96" s="289" t="s">
        <v>40</v>
      </c>
      <c r="C96" s="290" t="s">
        <v>50</v>
      </c>
      <c r="D96" s="303"/>
      <c r="E96" s="303"/>
      <c r="F96" s="303"/>
      <c r="G96" s="291" t="s">
        <v>7</v>
      </c>
      <c r="H96" s="304" t="s">
        <v>51</v>
      </c>
      <c r="J96" s="305"/>
      <c r="K96" s="305"/>
      <c r="L96" s="305"/>
      <c r="M96" s="317"/>
      <c r="N96" s="290" t="s">
        <v>43</v>
      </c>
      <c r="O96" s="317"/>
      <c r="P96" s="290" t="s">
        <v>43</v>
      </c>
      <c r="Q96" s="290" t="s">
        <v>52</v>
      </c>
      <c r="R96" s="317"/>
      <c r="S96" s="290" t="s">
        <v>45</v>
      </c>
      <c r="T96" s="290" t="s">
        <v>53</v>
      </c>
      <c r="U96" s="316"/>
      <c r="V96" s="283"/>
      <c r="W96" s="296"/>
      <c r="X96" s="296"/>
      <c r="Y96" s="296"/>
      <c r="Z96" s="296"/>
      <c r="AB96" s="296"/>
      <c r="AC96" s="296"/>
      <c r="AF96" s="296"/>
    </row>
  </sheetData>
  <autoFilter ref="A6:AY86" xr:uid="{00000000-0009-0000-0000-000002000000}"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8" showButton="0"/>
    <filterColumn colId="20" showButton="0"/>
    <filterColumn colId="22" showButton="0"/>
    <filterColumn colId="26" showButton="0"/>
    <filterColumn colId="29" showButton="0"/>
    <filterColumn colId="32" showButton="0"/>
    <filterColumn colId="35" showButton="0"/>
    <filterColumn colId="38" showButton="0"/>
    <filterColumn colId="42" showButton="0"/>
  </autoFilter>
  <sortState xmlns:xlrd2="http://schemas.microsoft.com/office/spreadsheetml/2017/richdata2" ref="A7:AY14">
    <sortCondition ref="A7"/>
  </sortState>
  <mergeCells count="21">
    <mergeCell ref="AD6:AE6"/>
    <mergeCell ref="AG6:AH6"/>
    <mergeCell ref="AJ6:AK6"/>
    <mergeCell ref="AM6:AN6"/>
    <mergeCell ref="AQ6:AR6"/>
    <mergeCell ref="AA6:AB6"/>
    <mergeCell ref="A1:AR1"/>
    <mergeCell ref="A2:AR2"/>
    <mergeCell ref="A3:AR3"/>
    <mergeCell ref="AQ4:AR4"/>
    <mergeCell ref="C6:D6"/>
    <mergeCell ref="E6:F6"/>
    <mergeCell ref="G6:H6"/>
    <mergeCell ref="I6:J6"/>
    <mergeCell ref="K6:L6"/>
    <mergeCell ref="M6:N6"/>
    <mergeCell ref="O6:P6"/>
    <mergeCell ref="S6:T6"/>
    <mergeCell ref="U6:V6"/>
    <mergeCell ref="W6:X6"/>
    <mergeCell ref="Y6:Z6"/>
  </mergeCells>
  <phoneticPr fontId="11"/>
  <hyperlinks>
    <hyperlink ref="H96" r:id="rId1" xr:uid="{00000000-0004-0000-0200-000000000000}"/>
    <hyperlink ref="H93" r:id="rId2" xr:uid="{00000000-0004-0000-0200-000001000000}"/>
  </hyperlinks>
  <pageMargins left="0.25" right="0.25" top="0.75" bottom="0.75" header="0.3" footer="0.3"/>
  <pageSetup scale="4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JAKARTA</vt:lpstr>
      <vt:lpstr>SEMARANG</vt:lpstr>
      <vt:lpstr>SURABAYA</vt:lpstr>
      <vt:lpstr>JAKARTA!Print_Area</vt:lpstr>
      <vt:lpstr>SEMARANG!Print_Area</vt:lpstr>
      <vt:lpstr>SURABAYA!Print_Area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Achmad Nugraha</dc:creator>
  <cp:lastModifiedBy>kenji hara</cp:lastModifiedBy>
  <dcterms:created xsi:type="dcterms:W3CDTF">2018-07-16T04:34:33Z</dcterms:created>
  <dcterms:modified xsi:type="dcterms:W3CDTF">2019-02-04T08:47:40Z</dcterms:modified>
</cp:coreProperties>
</file>