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2285" windowHeight="7050" activeTab="0"/>
  </bookViews>
  <sheets>
    <sheet name="HAIPHONG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'HAIPHONG'!$A$1:$O$157</definedName>
  </definedNames>
  <calcPr fullCalcOnLoad="1"/>
</workbook>
</file>

<file path=xl/sharedStrings.xml><?xml version="1.0" encoding="utf-8"?>
<sst xmlns="http://schemas.openxmlformats.org/spreadsheetml/2006/main" count="383" uniqueCount="217">
  <si>
    <t>愛知県弥富市楠２丁目６５番２８</t>
  </si>
  <si>
    <t>NOHHI LOGISTICS CO., LTD.</t>
  </si>
  <si>
    <t>Web Site : http://www.nohhi.co.jp/</t>
  </si>
  <si>
    <t>SHIPPING SCHEDULE FOR FCL/LCL SERVICE</t>
  </si>
  <si>
    <t>DATE:</t>
  </si>
  <si>
    <t>VESSEL</t>
  </si>
  <si>
    <t>Voy.No.</t>
  </si>
  <si>
    <t>CFS CLOSE</t>
  </si>
  <si>
    <t>CY CLOSE</t>
  </si>
  <si>
    <t>ETD NAGOYA</t>
  </si>
  <si>
    <t>SHIPPING LINES</t>
  </si>
  <si>
    <t>NOTE</t>
  </si>
  <si>
    <t>T/T</t>
  </si>
  <si>
    <t>搬入場所</t>
  </si>
  <si>
    <t>濃飛倉庫運輸株式会社　名古屋港ロジスティクスセンター営業所 ( 税関名称 ： NOHHI-NLC ( NACCS:5EWF6 ) )</t>
  </si>
  <si>
    <t>TEL : ( 0567 ) 66 - 3101 FAX : ( 0567 ) 66 - 3103</t>
  </si>
  <si>
    <t>名古屋市中村区名駅南３－１６－１１</t>
  </si>
  <si>
    <t>ブッキング受付窓口（書類提示先）</t>
  </si>
  <si>
    <t>非表示</t>
  </si>
  <si>
    <t>IGA</t>
  </si>
  <si>
    <t>EVER PEACE</t>
  </si>
  <si>
    <t>ACX ARGUERITE</t>
  </si>
  <si>
    <t>SKIP</t>
  </si>
  <si>
    <t>EVER PRIDE</t>
  </si>
  <si>
    <t>PERTH BRIDGE</t>
  </si>
  <si>
    <t>UNI-PACIFIC</t>
  </si>
  <si>
    <t>IMARI</t>
  </si>
  <si>
    <t>SITC HAKATA</t>
  </si>
  <si>
    <t>IKOMA</t>
  </si>
  <si>
    <t>ASIAN GYRO</t>
  </si>
  <si>
    <t>A.VESSEL</t>
  </si>
  <si>
    <t>FROM NAGOYA TO HAIPHONG</t>
  </si>
  <si>
    <t>SITC</t>
  </si>
  <si>
    <r>
      <rPr>
        <sz val="10"/>
        <rFont val="ＭＳ Ｐゴシック"/>
        <family val="3"/>
      </rPr>
      <t>危険品受託</t>
    </r>
  </si>
  <si>
    <t>ETA HAIPHONG</t>
  </si>
  <si>
    <t>-</t>
  </si>
  <si>
    <t>MOL EMERALD</t>
  </si>
  <si>
    <t>MOL EMISSARY</t>
  </si>
  <si>
    <t>MOL EMPIRE</t>
  </si>
  <si>
    <t>SANUKI</t>
  </si>
  <si>
    <t>ITALIAN EXPRESS</t>
  </si>
  <si>
    <t>SUMIRE</t>
  </si>
  <si>
    <t>HANSE ENERGY</t>
  </si>
  <si>
    <t>SITC FANGCHENG</t>
  </si>
  <si>
    <t>SITC YOKKAICHI</t>
  </si>
  <si>
    <t>UNI-PRUDENT</t>
  </si>
  <si>
    <t>SOGA</t>
  </si>
  <si>
    <t>SITC  CJV2</t>
  </si>
  <si>
    <t>SITC QINGDAO</t>
  </si>
  <si>
    <t>CAPE FRASER</t>
  </si>
  <si>
    <t>UNI-PROSPER</t>
  </si>
  <si>
    <t>MARE FOX</t>
  </si>
  <si>
    <t>EVER ALLY</t>
  </si>
  <si>
    <t>SITC HOCHIMINH</t>
  </si>
  <si>
    <t>HANSA PAPENBURG</t>
  </si>
  <si>
    <t>SITC DALIAN</t>
  </si>
  <si>
    <t>SITC SHENZHEN</t>
  </si>
  <si>
    <t>MOL EMINENCE</t>
  </si>
  <si>
    <t>SITC OSAKA</t>
  </si>
  <si>
    <t>UNI-PREMIER</t>
  </si>
  <si>
    <t>TEL:　( 052 ) 561 - 3136  E-MAIL : kokusai.nagoya3@nohhi.co.jp</t>
  </si>
  <si>
    <t>CAPE FLORES</t>
  </si>
  <si>
    <t>SITC NAGOYA</t>
  </si>
  <si>
    <t>FPMC CONTAINER 10</t>
  </si>
  <si>
    <t>UNI-PROMOTE</t>
  </si>
  <si>
    <t>SUZURAN</t>
  </si>
  <si>
    <t>SATSUKI</t>
  </si>
  <si>
    <t>MOUNT BOKOR</t>
  </si>
  <si>
    <t>ZENIT</t>
  </si>
  <si>
    <t>SITC KAOHSIUNG</t>
  </si>
  <si>
    <t>SITC KOBE</t>
  </si>
  <si>
    <t>SITC SHIMIZU</t>
  </si>
  <si>
    <t>PACIFIC TRADER</t>
  </si>
  <si>
    <t>RELIANCE</t>
  </si>
  <si>
    <t>REFLECTION</t>
  </si>
  <si>
    <t>TRINITY</t>
  </si>
  <si>
    <t>SITC TIANJIN</t>
  </si>
  <si>
    <t>黄色部分が変更されております。</t>
  </si>
  <si>
    <t>A.VESSEL</t>
  </si>
  <si>
    <t>SITC WEIHAI</t>
  </si>
  <si>
    <t>MARCLIFF</t>
  </si>
  <si>
    <t>TRIUMPH</t>
  </si>
  <si>
    <t>BAOHANG</t>
  </si>
  <si>
    <t>濃飛倉庫運輸株式会社　海外統括部　海外物流部</t>
  </si>
  <si>
    <t>CAPE FRANKLIN</t>
  </si>
  <si>
    <t>SITC HONGKONG</t>
  </si>
  <si>
    <t>AVRA C</t>
  </si>
  <si>
    <t>危険品注意事項</t>
  </si>
  <si>
    <t>＊１．危険品によっては、受託できないものもございますので、事前に担当者へお問い合わせください。</t>
  </si>
  <si>
    <t>＊３．ブッキング時に、製品安全データシート（MSDS)のコピーを担当者までファックスしてください。</t>
  </si>
  <si>
    <t>＊４．『危険物・有害物事前連絡表』、『危険物明細書』の原本は、貨物搬入日の3日前までにご提出ください。</t>
  </si>
  <si>
    <t>MAGNAVIA</t>
  </si>
  <si>
    <t>RESURGENCE</t>
  </si>
  <si>
    <t>SITC KOBE</t>
  </si>
  <si>
    <t>EPONYMA</t>
  </si>
  <si>
    <t>1808S</t>
  </si>
  <si>
    <t>ONE JVH</t>
  </si>
  <si>
    <t>COSCO JCV</t>
  </si>
  <si>
    <t>ONE</t>
  </si>
  <si>
    <t>COSCO</t>
  </si>
  <si>
    <t>1818S</t>
  </si>
  <si>
    <t>CAIYUNHE</t>
  </si>
  <si>
    <t>1676S</t>
  </si>
  <si>
    <t>JINYUNHE</t>
  </si>
  <si>
    <t>FENGYUNHE</t>
  </si>
  <si>
    <t>BOTANY BAY</t>
  </si>
  <si>
    <t>CORDELIA</t>
  </si>
  <si>
    <t>VIRA BHUM</t>
  </si>
  <si>
    <t>EVER GREEN NSD</t>
  </si>
  <si>
    <t>EVER</t>
  </si>
  <si>
    <r>
      <t>KAOHSIUNG</t>
    </r>
    <r>
      <rPr>
        <sz val="10"/>
        <rFont val="ＭＳ Ｐゴシック"/>
        <family val="3"/>
      </rPr>
      <t>経由</t>
    </r>
  </si>
  <si>
    <t>SATSUKI</t>
  </si>
  <si>
    <t>364S</t>
  </si>
  <si>
    <t>SUZURAN</t>
  </si>
  <si>
    <t>385S</t>
  </si>
  <si>
    <t>SUMIRE</t>
  </si>
  <si>
    <t>246S</t>
  </si>
  <si>
    <t>ANDERSON BRIDGE</t>
  </si>
  <si>
    <t>1678S</t>
  </si>
  <si>
    <t>EVER BIRTH</t>
  </si>
  <si>
    <t>NORTHERN VIGOUR</t>
  </si>
  <si>
    <t>EVER BONNY</t>
  </si>
  <si>
    <t>EVER BALMY</t>
  </si>
  <si>
    <t>1192-037S</t>
  </si>
  <si>
    <t>1193-002S</t>
  </si>
  <si>
    <t>1194-007S</t>
  </si>
  <si>
    <t>1195-005S</t>
  </si>
  <si>
    <t>1196-038S</t>
  </si>
  <si>
    <t>1812S</t>
  </si>
  <si>
    <t>1810S</t>
  </si>
  <si>
    <t>1820S</t>
  </si>
  <si>
    <t>1680S</t>
  </si>
  <si>
    <t>1682S</t>
  </si>
  <si>
    <t>1814S</t>
  </si>
  <si>
    <t>HANSE ENERGY</t>
  </si>
  <si>
    <t>1809S</t>
  </si>
  <si>
    <t>MOL HORIZON</t>
  </si>
  <si>
    <t>1106S</t>
  </si>
  <si>
    <t>PEARL RIVER BRIDGE</t>
  </si>
  <si>
    <t>087S</t>
  </si>
  <si>
    <t>1197-003S</t>
  </si>
  <si>
    <t>1198-008S</t>
  </si>
  <si>
    <t>1199-006S</t>
  </si>
  <si>
    <t>LAKONIA</t>
  </si>
  <si>
    <t>1200-061S</t>
  </si>
  <si>
    <t>1201-004S</t>
  </si>
  <si>
    <t>1107S</t>
  </si>
  <si>
    <t>088S</t>
  </si>
  <si>
    <t>1811S</t>
  </si>
  <si>
    <t>1108S</t>
  </si>
  <si>
    <t>089S</t>
  </si>
  <si>
    <t>KARIN RAMBOW</t>
  </si>
  <si>
    <t>1836S</t>
  </si>
  <si>
    <t>1838S</t>
  </si>
  <si>
    <t>CAPE FLINT</t>
  </si>
  <si>
    <t>1684S</t>
  </si>
  <si>
    <t>1203-007S</t>
  </si>
  <si>
    <t>EVER BRACE</t>
  </si>
  <si>
    <t>1204-003S</t>
  </si>
  <si>
    <t>1205-005S</t>
  </si>
  <si>
    <t>1206-010S</t>
  </si>
  <si>
    <t>1207-008S</t>
  </si>
  <si>
    <t>1208-004S</t>
  </si>
  <si>
    <t>1109S</t>
  </si>
  <si>
    <t>090S</t>
  </si>
  <si>
    <t>1813S</t>
  </si>
  <si>
    <t>1110S</t>
  </si>
  <si>
    <t>091S</t>
  </si>
  <si>
    <t>SITC MOJI</t>
  </si>
  <si>
    <t>1822S</t>
  </si>
  <si>
    <t>1824S</t>
  </si>
  <si>
    <t>EVER BOOMY</t>
  </si>
  <si>
    <t>1209-002S</t>
  </si>
  <si>
    <t>1210-011S</t>
  </si>
  <si>
    <t>1211-009S</t>
  </si>
  <si>
    <t>1688S</t>
  </si>
  <si>
    <t>1686S</t>
  </si>
  <si>
    <t>1214-012S</t>
  </si>
  <si>
    <t>1215-010S</t>
  </si>
  <si>
    <t>1216-006S</t>
  </si>
  <si>
    <t>1217-004S</t>
  </si>
  <si>
    <t>1218-013S</t>
  </si>
  <si>
    <t>1690S</t>
  </si>
  <si>
    <t>1692S</t>
  </si>
  <si>
    <t>HYUNDAI HARMONY</t>
  </si>
  <si>
    <t>HYUNDAI HARMONY</t>
  </si>
  <si>
    <t>1834S</t>
  </si>
  <si>
    <t>1826S</t>
  </si>
  <si>
    <t>SITC YOKKAICHI</t>
  </si>
  <si>
    <t>1828S</t>
  </si>
  <si>
    <t>＊２．危険品混載サービスのブッキングは、出港日１週間前までにお願い致します。</t>
  </si>
  <si>
    <t>ホーチミン港抜港のため香港経由となり、外地入港予定が変更されております。</t>
  </si>
  <si>
    <t>JAKARTA BRIDGE</t>
  </si>
  <si>
    <t>JAKARTA BRIDGE</t>
  </si>
  <si>
    <t>177S</t>
  </si>
  <si>
    <t>092S</t>
  </si>
  <si>
    <t>1815S</t>
  </si>
  <si>
    <t>178S</t>
  </si>
  <si>
    <t>EVER BASIS</t>
  </si>
  <si>
    <t>1219-008S</t>
  </si>
  <si>
    <t>1220-007S</t>
  </si>
  <si>
    <t>1221-005S</t>
  </si>
  <si>
    <t>1222-014S</t>
  </si>
  <si>
    <t>1223-009S</t>
  </si>
  <si>
    <t>1224-008S</t>
  </si>
  <si>
    <t>SITC OSAKA</t>
  </si>
  <si>
    <t>1830S</t>
  </si>
  <si>
    <t>093S</t>
  </si>
  <si>
    <t>179S</t>
  </si>
  <si>
    <t>094S</t>
  </si>
  <si>
    <t>HORAI BRIDGE</t>
  </si>
  <si>
    <t>101S</t>
  </si>
  <si>
    <t>102S</t>
  </si>
  <si>
    <t>1694S</t>
  </si>
  <si>
    <t>NO SERVICE</t>
  </si>
  <si>
    <t>NO SERVICE</t>
  </si>
  <si>
    <t>1696S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</si>
</sst>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NAGOYA - &quot;@"/>
    <numFmt numFmtId="178" formatCode="&quot;ETA  &quot;@"/>
    <numFmt numFmtId="179" formatCode="dd\-mmm\-yy"/>
    <numFmt numFmtId="180" formatCode="m/d&quot; -&quot;"/>
    <numFmt numFmtId="181" formatCode="ddd"/>
    <numFmt numFmtId="182" formatCode="000&quot;W&quot;_);[Red]\(0\)"/>
    <numFmt numFmtId="183" formatCode="000&quot;W&quot;_ "/>
    <numFmt numFmtId="184" formatCode="000&quot;S&quot;_ "/>
    <numFmt numFmtId="185" formatCode="0000&quot;W&quot;_);[Red]\(0\)"/>
    <numFmt numFmtId="186" formatCode="General&quot;W&quot;"/>
    <numFmt numFmtId="187" formatCode="0000&quot;W&quot;_ "/>
    <numFmt numFmtId="188" formatCode="&quot;0&quot;General"/>
    <numFmt numFmtId="189" formatCode="&quot;A&quot;#####&quot;S&quot;"/>
    <numFmt numFmtId="190" formatCode="###&quot;W&quot;"/>
    <numFmt numFmtId="191" formatCode="_-* #,##0_-;\-* #,##0_-;_-* &quot;-&quot;_-;_-@_-"/>
    <numFmt numFmtId="192" formatCode="_-* #,##0.00_-;\-* #,##0.00_-;_-* &quot;-&quot;??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_)"/>
    <numFmt numFmtId="196" formatCode="&quot;&quot;General"/>
    <numFmt numFmtId="197" formatCode="General&quot;S&quot;"/>
    <numFmt numFmtId="198" formatCode="&quot;0&quot;General&quot;S&quot;"/>
    <numFmt numFmtId="199" formatCode="&quot;0&quot;General&quot;W&quot;"/>
    <numFmt numFmtId="200" formatCode="&quot;&quot;General&quot;W&quot;"/>
    <numFmt numFmtId="201" formatCode="mmm\-yyyy"/>
    <numFmt numFmtId="202" formatCode="[&lt;=999]000;[&lt;=9999]000\-00;000\-0000"/>
    <numFmt numFmtId="203" formatCode="&quot;00000&quot;"/>
    <numFmt numFmtId="204" formatCode="###&quot;S&quot;"/>
    <numFmt numFmtId="205" formatCode="0##&quot;S&quot;"/>
    <numFmt numFmtId="206" formatCode="0_ "/>
    <numFmt numFmtId="207" formatCode="00##&quot;S&quot;"/>
    <numFmt numFmtId="208" formatCode="&quot;&quot;General&quot;S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1"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HGSｺﾞｼｯｸM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indexed="9"/>
      <name val="Courier New"/>
      <family val="3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6"/>
      <name val="Calibri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6"/>
      <name val="Calibri"/>
      <family val="2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2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51" fillId="32" borderId="5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10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70" applyFont="1" applyFill="1" applyAlignment="1">
      <alignment shrinkToFit="1"/>
      <protection/>
    </xf>
    <xf numFmtId="0" fontId="5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 shrinkToFit="1"/>
      <protection/>
    </xf>
    <xf numFmtId="0" fontId="8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horizontal="right" shrinkToFit="1"/>
      <protection/>
    </xf>
    <xf numFmtId="49" fontId="14" fillId="0" borderId="0" xfId="70" applyNumberFormat="1" applyFont="1" applyFill="1" applyAlignment="1">
      <alignment horizontal="center" shrinkToFit="1"/>
      <protection/>
    </xf>
    <xf numFmtId="0" fontId="14" fillId="0" borderId="0" xfId="70" applyFont="1" applyFill="1" applyAlignment="1">
      <alignment vertical="center" shrinkToFit="1"/>
      <protection/>
    </xf>
    <xf numFmtId="0" fontId="7" fillId="0" borderId="0" xfId="70" applyFont="1" applyFill="1" applyAlignment="1">
      <alignment horizontal="center" vertical="center" shrinkToFit="1"/>
      <protection/>
    </xf>
    <xf numFmtId="0" fontId="14" fillId="0" borderId="11" xfId="70" applyFont="1" applyFill="1" applyBorder="1" applyAlignment="1">
      <alignment horizontal="center" vertical="center" shrinkToFit="1"/>
      <protection/>
    </xf>
    <xf numFmtId="0" fontId="14" fillId="0" borderId="12" xfId="70" applyFont="1" applyFill="1" applyBorder="1" applyAlignment="1">
      <alignment horizontal="center" vertical="center" shrinkToFit="1"/>
      <protection/>
    </xf>
    <xf numFmtId="177" fontId="14" fillId="0" borderId="0" xfId="70" applyNumberFormat="1" applyFont="1" applyFill="1" applyAlignment="1">
      <alignment horizontal="left" vertical="center" shrinkToFit="1"/>
      <protection/>
    </xf>
    <xf numFmtId="179" fontId="13" fillId="0" borderId="0" xfId="70" applyNumberFormat="1" applyFont="1" applyFill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horizontal="center" vertical="center" shrinkToFit="1"/>
      <protection/>
    </xf>
    <xf numFmtId="179" fontId="13" fillId="0" borderId="0" xfId="70" applyNumberFormat="1" applyFont="1" applyFill="1" applyAlignment="1">
      <alignment horizontal="center" vertical="center" shrinkToFit="1"/>
      <protection/>
    </xf>
    <xf numFmtId="0" fontId="21" fillId="0" borderId="0" xfId="70" applyFont="1" applyFill="1" applyBorder="1" applyAlignment="1">
      <alignment vertical="center"/>
      <protection/>
    </xf>
    <xf numFmtId="179" fontId="13" fillId="0" borderId="0" xfId="70" applyNumberFormat="1" applyFont="1" applyFill="1" applyBorder="1" applyAlignment="1">
      <alignment vertical="center" shrinkToFit="1"/>
      <protection/>
    </xf>
    <xf numFmtId="0" fontId="14" fillId="0" borderId="14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center" vertical="center" shrinkToFit="1"/>
      <protection/>
    </xf>
    <xf numFmtId="0" fontId="22" fillId="0" borderId="0" xfId="70" applyFont="1" applyFill="1" applyAlignment="1">
      <alignment shrinkToFit="1"/>
      <protection/>
    </xf>
    <xf numFmtId="0" fontId="7" fillId="0" borderId="0" xfId="70" applyFont="1" applyFill="1" applyAlignment="1">
      <alignment shrinkToFit="1"/>
      <protection/>
    </xf>
    <xf numFmtId="181" fontId="17" fillId="35" borderId="16" xfId="70" applyNumberFormat="1" applyFont="1" applyFill="1" applyBorder="1" applyAlignment="1">
      <alignment horizontal="center" vertical="center" shrinkToFit="1"/>
      <protection/>
    </xf>
    <xf numFmtId="176" fontId="17" fillId="35" borderId="17" xfId="70" applyNumberFormat="1" applyFont="1" applyFill="1" applyBorder="1" applyAlignment="1">
      <alignment horizontal="center" vertical="center" shrinkToFit="1"/>
      <protection/>
    </xf>
    <xf numFmtId="181" fontId="17" fillId="35" borderId="17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vertical="center"/>
      <protection/>
    </xf>
    <xf numFmtId="0" fontId="17" fillId="35" borderId="18" xfId="70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vertical="center" shrinkToFit="1"/>
      <protection/>
    </xf>
    <xf numFmtId="0" fontId="14" fillId="0" borderId="19" xfId="70" applyFont="1" applyFill="1" applyBorder="1" applyAlignment="1">
      <alignment horizontal="center" vertical="center" shrinkToFit="1"/>
      <protection/>
    </xf>
    <xf numFmtId="0" fontId="14" fillId="35" borderId="20" xfId="70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 shrinkToFit="1"/>
      <protection/>
    </xf>
    <xf numFmtId="0" fontId="23" fillId="0" borderId="0" xfId="70" applyNumberFormat="1" applyFont="1" applyFill="1" applyBorder="1" applyAlignment="1">
      <alignment vertical="center"/>
      <protection/>
    </xf>
    <xf numFmtId="0" fontId="14" fillId="35" borderId="21" xfId="70" applyFont="1" applyFill="1" applyBorder="1" applyAlignment="1">
      <alignment horizontal="center" vertical="center" shrinkToFit="1"/>
      <protection/>
    </xf>
    <xf numFmtId="0" fontId="14" fillId="36" borderId="22" xfId="70" applyFont="1" applyFill="1" applyBorder="1" applyAlignment="1">
      <alignment vertical="center" shrinkToFit="1"/>
      <protection/>
    </xf>
    <xf numFmtId="0" fontId="14" fillId="36" borderId="23" xfId="70" applyFont="1" applyFill="1" applyBorder="1" applyAlignment="1">
      <alignment vertical="center" shrinkToFit="1"/>
      <protection/>
    </xf>
    <xf numFmtId="206" fontId="13" fillId="36" borderId="24" xfId="70" applyNumberFormat="1" applyFont="1" applyFill="1" applyBorder="1" applyAlignment="1">
      <alignment horizontal="center" vertical="center" shrinkToFit="1"/>
      <protection/>
    </xf>
    <xf numFmtId="181" fontId="18" fillId="36" borderId="25" xfId="70" applyNumberFormat="1" applyFont="1" applyFill="1" applyBorder="1" applyAlignment="1">
      <alignment horizontal="center" vertical="center" shrinkToFit="1"/>
      <protection/>
    </xf>
    <xf numFmtId="181" fontId="17" fillId="36" borderId="25" xfId="70" applyNumberFormat="1" applyFont="1" applyFill="1" applyBorder="1" applyAlignment="1">
      <alignment horizontal="center" vertical="center" shrinkToFit="1"/>
      <protection/>
    </xf>
    <xf numFmtId="176" fontId="17" fillId="36" borderId="26" xfId="70" applyNumberFormat="1" applyFont="1" applyFill="1" applyBorder="1" applyAlignment="1">
      <alignment horizontal="center" vertical="center" shrinkToFit="1"/>
      <protection/>
    </xf>
    <xf numFmtId="0" fontId="14" fillId="36" borderId="27" xfId="70" applyFont="1" applyFill="1" applyBorder="1" applyAlignment="1">
      <alignment horizontal="center" vertical="center" shrinkToFit="1"/>
      <protection/>
    </xf>
    <xf numFmtId="0" fontId="14" fillId="36" borderId="26" xfId="70" applyFont="1" applyFill="1" applyBorder="1" applyAlignment="1">
      <alignment horizontal="center" vertical="center" shrinkToFit="1"/>
      <protection/>
    </xf>
    <xf numFmtId="206" fontId="13" fillId="36" borderId="28" xfId="70" applyNumberFormat="1" applyFont="1" applyFill="1" applyBorder="1" applyAlignment="1">
      <alignment horizontal="center" vertical="center" shrinkToFit="1"/>
      <protection/>
    </xf>
    <xf numFmtId="181" fontId="18" fillId="36" borderId="16" xfId="70" applyNumberFormat="1" applyFont="1" applyFill="1" applyBorder="1" applyAlignment="1">
      <alignment horizontal="center" vertical="center" shrinkToFit="1"/>
      <protection/>
    </xf>
    <xf numFmtId="181" fontId="17" fillId="36" borderId="16" xfId="70" applyNumberFormat="1" applyFont="1" applyFill="1" applyBorder="1" applyAlignment="1">
      <alignment horizontal="center" vertical="center" shrinkToFit="1"/>
      <protection/>
    </xf>
    <xf numFmtId="176" fontId="17" fillId="36" borderId="17" xfId="70" applyNumberFormat="1" applyFont="1" applyFill="1" applyBorder="1" applyAlignment="1">
      <alignment horizontal="center" vertical="center" shrinkToFit="1"/>
      <protection/>
    </xf>
    <xf numFmtId="0" fontId="14" fillId="36" borderId="20" xfId="70" applyFont="1" applyFill="1" applyBorder="1" applyAlignment="1">
      <alignment horizontal="center" vertical="center" shrinkToFit="1"/>
      <protection/>
    </xf>
    <xf numFmtId="0" fontId="14" fillId="36" borderId="17" xfId="70" applyFont="1" applyFill="1" applyBorder="1" applyAlignment="1">
      <alignment horizontal="center" vertical="center" shrinkToFit="1"/>
      <protection/>
    </xf>
    <xf numFmtId="198" fontId="14" fillId="35" borderId="23" xfId="70" applyNumberFormat="1" applyFont="1" applyFill="1" applyBorder="1" applyAlignment="1">
      <alignment vertical="center" shrinkToFit="1"/>
      <protection/>
    </xf>
    <xf numFmtId="183" fontId="14" fillId="35" borderId="17" xfId="70" applyNumberFormat="1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/>
      <protection/>
    </xf>
    <xf numFmtId="0" fontId="20" fillId="0" borderId="0" xfId="70" applyFont="1" applyFill="1" applyBorder="1" applyAlignment="1">
      <alignment horizontal="left" vertical="center"/>
      <protection/>
    </xf>
    <xf numFmtId="0" fontId="15" fillId="0" borderId="0" xfId="70" applyFont="1" applyFill="1" applyBorder="1" applyAlignment="1">
      <alignment vertical="center"/>
      <protection/>
    </xf>
    <xf numFmtId="176" fontId="17" fillId="35" borderId="29" xfId="70" applyNumberFormat="1" applyFont="1" applyFill="1" applyBorder="1" applyAlignment="1">
      <alignment horizontal="center" vertical="center" shrinkToFit="1"/>
      <protection/>
    </xf>
    <xf numFmtId="180" fontId="17" fillId="35" borderId="29" xfId="70" applyNumberFormat="1" applyFont="1" applyFill="1" applyBorder="1" applyAlignment="1">
      <alignment horizontal="center" vertical="center" shrinkToFit="1"/>
      <protection/>
    </xf>
    <xf numFmtId="176" fontId="18" fillId="36" borderId="30" xfId="70" applyNumberFormat="1" applyFont="1" applyFill="1" applyBorder="1" applyAlignment="1">
      <alignment horizontal="center" vertical="center" shrinkToFit="1"/>
      <protection/>
    </xf>
    <xf numFmtId="180" fontId="17" fillId="36" borderId="26" xfId="70" applyNumberFormat="1" applyFont="1" applyFill="1" applyBorder="1" applyAlignment="1">
      <alignment horizontal="center" vertical="center" shrinkToFit="1"/>
      <protection/>
    </xf>
    <xf numFmtId="176" fontId="17" fillId="36" borderId="31" xfId="70" applyNumberFormat="1" applyFont="1" applyFill="1" applyBorder="1" applyAlignment="1">
      <alignment horizontal="center" vertical="center" shrinkToFit="1"/>
      <protection/>
    </xf>
    <xf numFmtId="176" fontId="18" fillId="36" borderId="32" xfId="70" applyNumberFormat="1" applyFont="1" applyFill="1" applyBorder="1" applyAlignment="1">
      <alignment horizontal="center" vertical="center" shrinkToFit="1"/>
      <protection/>
    </xf>
    <xf numFmtId="180" fontId="17" fillId="36" borderId="17" xfId="70" applyNumberFormat="1" applyFont="1" applyFill="1" applyBorder="1" applyAlignment="1">
      <alignment horizontal="center" vertical="center" shrinkToFit="1"/>
      <protection/>
    </xf>
    <xf numFmtId="176" fontId="17" fillId="36" borderId="29" xfId="70" applyNumberFormat="1" applyFont="1" applyFill="1" applyBorder="1" applyAlignment="1">
      <alignment horizontal="center" vertical="center" shrinkToFit="1"/>
      <protection/>
    </xf>
    <xf numFmtId="0" fontId="17" fillId="36" borderId="18" xfId="70" applyFont="1" applyFill="1" applyBorder="1" applyAlignment="1">
      <alignment horizontal="center" vertical="center" shrinkToFit="1"/>
      <protection/>
    </xf>
    <xf numFmtId="0" fontId="22" fillId="0" borderId="33" xfId="70" applyFont="1" applyFill="1" applyBorder="1" applyAlignment="1">
      <alignment horizontal="center" vertical="center" shrinkToFit="1"/>
      <protection/>
    </xf>
    <xf numFmtId="0" fontId="6" fillId="0" borderId="13" xfId="70" applyFont="1" applyFill="1" applyBorder="1" applyAlignment="1">
      <alignment vertical="center" shrinkToFit="1"/>
      <protection/>
    </xf>
    <xf numFmtId="0" fontId="14" fillId="37" borderId="34" xfId="70" applyFont="1" applyFill="1" applyBorder="1" applyAlignment="1">
      <alignment vertical="center" shrinkToFit="1"/>
      <protection/>
    </xf>
    <xf numFmtId="206" fontId="14" fillId="37" borderId="35" xfId="70" applyNumberFormat="1" applyFont="1" applyFill="1" applyBorder="1" applyAlignment="1">
      <alignment horizontal="center" vertical="center" shrinkToFit="1"/>
      <protection/>
    </xf>
    <xf numFmtId="176" fontId="17" fillId="37" borderId="36" xfId="70" applyNumberFormat="1" applyFont="1" applyFill="1" applyBorder="1" applyAlignment="1">
      <alignment horizontal="center" vertical="center" shrinkToFit="1"/>
      <protection/>
    </xf>
    <xf numFmtId="181" fontId="17" fillId="37" borderId="37" xfId="70" applyNumberFormat="1" applyFont="1" applyFill="1" applyBorder="1" applyAlignment="1">
      <alignment horizontal="center" vertical="center" shrinkToFit="1"/>
      <protection/>
    </xf>
    <xf numFmtId="176" fontId="17" fillId="37" borderId="21" xfId="70" applyNumberFormat="1" applyFont="1" applyFill="1" applyBorder="1" applyAlignment="1">
      <alignment horizontal="center" vertical="center" shrinkToFit="1"/>
      <protection/>
    </xf>
    <xf numFmtId="181" fontId="17" fillId="37" borderId="21" xfId="70" applyNumberFormat="1" applyFont="1" applyFill="1" applyBorder="1" applyAlignment="1">
      <alignment horizontal="center" vertical="center" shrinkToFit="1"/>
      <protection/>
    </xf>
    <xf numFmtId="180" fontId="17" fillId="37" borderId="38" xfId="70" applyNumberFormat="1" applyFont="1" applyFill="1" applyBorder="1" applyAlignment="1">
      <alignment horizontal="center" vertical="center" shrinkToFit="1"/>
      <protection/>
    </xf>
    <xf numFmtId="176" fontId="17" fillId="37" borderId="38" xfId="70" applyNumberFormat="1" applyFont="1" applyFill="1" applyBorder="1" applyAlignment="1">
      <alignment horizontal="center" vertical="center" shrinkToFit="1"/>
      <protection/>
    </xf>
    <xf numFmtId="0" fontId="14" fillId="37" borderId="39" xfId="70" applyFont="1" applyFill="1" applyBorder="1" applyAlignment="1">
      <alignment horizontal="center" vertical="center" shrinkToFit="1"/>
      <protection/>
    </xf>
    <xf numFmtId="0" fontId="14" fillId="37" borderId="21" xfId="70" applyFont="1" applyFill="1" applyBorder="1" applyAlignment="1">
      <alignment horizontal="center" vertical="center" shrinkToFit="1"/>
      <protection/>
    </xf>
    <xf numFmtId="0" fontId="17" fillId="37" borderId="40" xfId="70" applyFont="1" applyFill="1" applyBorder="1" applyAlignment="1">
      <alignment horizontal="center" vertical="center" shrinkToFit="1"/>
      <protection/>
    </xf>
    <xf numFmtId="0" fontId="22" fillId="38" borderId="0" xfId="70" applyFont="1" applyFill="1" applyBorder="1" applyAlignment="1">
      <alignment vertical="center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4" fillId="0" borderId="0" xfId="70" applyFont="1" applyFill="1" applyBorder="1" applyAlignment="1">
      <alignment vertical="center" shrinkToFit="1"/>
      <protection/>
    </xf>
    <xf numFmtId="206" fontId="14" fillId="0" borderId="0" xfId="70" applyNumberFormat="1" applyFont="1" applyFill="1" applyBorder="1" applyAlignment="1">
      <alignment horizontal="center" vertical="center" shrinkToFit="1"/>
      <protection/>
    </xf>
    <xf numFmtId="176" fontId="17" fillId="39" borderId="0" xfId="70" applyNumberFormat="1" applyFont="1" applyFill="1" applyBorder="1" applyAlignment="1">
      <alignment horizontal="center" vertical="center" shrinkToFit="1"/>
      <protection/>
    </xf>
    <xf numFmtId="181" fontId="17" fillId="39" borderId="0" xfId="70" applyNumberFormat="1" applyFont="1" applyFill="1" applyBorder="1" applyAlignment="1">
      <alignment horizontal="center" vertical="center" shrinkToFit="1"/>
      <protection/>
    </xf>
    <xf numFmtId="180" fontId="17" fillId="39" borderId="0" xfId="70" applyNumberFormat="1" applyFont="1" applyFill="1" applyBorder="1" applyAlignment="1">
      <alignment horizontal="center" vertical="center" shrinkToFit="1"/>
      <protection/>
    </xf>
    <xf numFmtId="181" fontId="17" fillId="0" borderId="0" xfId="70" applyNumberFormat="1" applyFont="1" applyFill="1" applyBorder="1" applyAlignment="1">
      <alignment horizontal="center" vertical="center" shrinkToFit="1"/>
      <protection/>
    </xf>
    <xf numFmtId="0" fontId="14" fillId="39" borderId="0" xfId="70" applyFont="1" applyFill="1" applyBorder="1" applyAlignment="1">
      <alignment horizontal="center" vertical="center" shrinkToFit="1"/>
      <protection/>
    </xf>
    <xf numFmtId="0" fontId="14" fillId="0" borderId="0" xfId="70" applyFont="1" applyFill="1" applyBorder="1" applyAlignment="1">
      <alignment horizontal="center" vertical="center" shrinkToFit="1"/>
      <protection/>
    </xf>
    <xf numFmtId="0" fontId="17" fillId="39" borderId="0" xfId="70" applyFont="1" applyFill="1" applyBorder="1" applyAlignment="1">
      <alignment horizontal="center" vertical="center" shrinkToFit="1"/>
      <protection/>
    </xf>
    <xf numFmtId="0" fontId="17" fillId="36" borderId="41" xfId="70" applyFont="1" applyFill="1" applyBorder="1" applyAlignment="1">
      <alignment horizontal="center" vertical="center" shrinkToFit="1"/>
      <protection/>
    </xf>
    <xf numFmtId="0" fontId="22" fillId="0" borderId="42" xfId="70" applyFont="1" applyFill="1" applyBorder="1" applyAlignment="1">
      <alignment horizontal="center" vertical="center" shrinkToFit="1"/>
      <protection/>
    </xf>
    <xf numFmtId="0" fontId="22" fillId="0" borderId="43" xfId="70" applyFont="1" applyFill="1" applyBorder="1" applyAlignment="1">
      <alignment horizontal="center" vertical="center" shrinkToFit="1"/>
      <protection/>
    </xf>
    <xf numFmtId="0" fontId="7" fillId="0" borderId="44" xfId="70" applyFont="1" applyFill="1" applyBorder="1" applyAlignment="1">
      <alignment horizontal="center" vertical="center" shrinkToFit="1"/>
      <protection/>
    </xf>
    <xf numFmtId="176" fontId="17" fillId="40" borderId="36" xfId="70" applyNumberFormat="1" applyFont="1" applyFill="1" applyBorder="1" applyAlignment="1">
      <alignment horizontal="center" vertical="center" shrinkToFit="1"/>
      <protection/>
    </xf>
    <xf numFmtId="181" fontId="17" fillId="40" borderId="37" xfId="70" applyNumberFormat="1" applyFont="1" applyFill="1" applyBorder="1" applyAlignment="1">
      <alignment horizontal="center" vertical="center" shrinkToFit="1"/>
      <protection/>
    </xf>
    <xf numFmtId="0" fontId="14" fillId="36" borderId="45" xfId="70" applyFont="1" applyFill="1" applyBorder="1" applyAlignment="1">
      <alignment vertical="center" shrinkToFit="1"/>
      <protection/>
    </xf>
    <xf numFmtId="206" fontId="13" fillId="36" borderId="46" xfId="70" applyNumberFormat="1" applyFont="1" applyFill="1" applyBorder="1" applyAlignment="1">
      <alignment horizontal="center" vertical="center" shrinkToFit="1"/>
      <protection/>
    </xf>
    <xf numFmtId="176" fontId="18" fillId="36" borderId="47" xfId="70" applyNumberFormat="1" applyFont="1" applyFill="1" applyBorder="1" applyAlignment="1">
      <alignment horizontal="center" vertical="center" shrinkToFit="1"/>
      <protection/>
    </xf>
    <xf numFmtId="181" fontId="18" fillId="36" borderId="48" xfId="70" applyNumberFormat="1" applyFont="1" applyFill="1" applyBorder="1" applyAlignment="1">
      <alignment horizontal="center" vertical="center" shrinkToFit="1"/>
      <protection/>
    </xf>
    <xf numFmtId="176" fontId="17" fillId="36" borderId="0" xfId="70" applyNumberFormat="1" applyFont="1" applyFill="1" applyBorder="1" applyAlignment="1">
      <alignment horizontal="center" vertical="center" shrinkToFit="1"/>
      <protection/>
    </xf>
    <xf numFmtId="181" fontId="17" fillId="36" borderId="48" xfId="70" applyNumberFormat="1" applyFont="1" applyFill="1" applyBorder="1" applyAlignment="1">
      <alignment horizontal="center" vertical="center" shrinkToFit="1"/>
      <protection/>
    </xf>
    <xf numFmtId="180" fontId="17" fillId="36" borderId="0" xfId="70" applyNumberFormat="1" applyFont="1" applyFill="1" applyBorder="1" applyAlignment="1">
      <alignment horizontal="center" vertical="center" shrinkToFit="1"/>
      <protection/>
    </xf>
    <xf numFmtId="176" fontId="17" fillId="36" borderId="49" xfId="70" applyNumberFormat="1" applyFont="1" applyFill="1" applyBorder="1" applyAlignment="1">
      <alignment horizontal="center" vertical="center" shrinkToFit="1"/>
      <protection/>
    </xf>
    <xf numFmtId="0" fontId="14" fillId="36" borderId="50" xfId="70" applyFont="1" applyFill="1" applyBorder="1" applyAlignment="1">
      <alignment horizontal="center" vertical="center" shrinkToFit="1"/>
      <protection/>
    </xf>
    <xf numFmtId="0" fontId="14" fillId="36" borderId="0" xfId="70" applyFont="1" applyFill="1" applyBorder="1" applyAlignment="1">
      <alignment horizontal="center" vertical="center" shrinkToFit="1"/>
      <protection/>
    </xf>
    <xf numFmtId="0" fontId="17" fillId="36" borderId="51" xfId="70" applyFont="1" applyFill="1" applyBorder="1" applyAlignment="1">
      <alignment horizontal="center" vertical="center" shrinkToFit="1"/>
      <protection/>
    </xf>
    <xf numFmtId="198" fontId="14" fillId="35" borderId="22" xfId="70" applyNumberFormat="1" applyFont="1" applyFill="1" applyBorder="1" applyAlignment="1">
      <alignment vertical="center" shrinkToFit="1"/>
      <protection/>
    </xf>
    <xf numFmtId="183" fontId="14" fillId="35" borderId="26" xfId="70" applyNumberFormat="1" applyFont="1" applyFill="1" applyBorder="1" applyAlignment="1">
      <alignment horizontal="center" vertical="center" shrinkToFit="1"/>
      <protection/>
    </xf>
    <xf numFmtId="176" fontId="17" fillId="35" borderId="30" xfId="70" applyNumberFormat="1" applyFont="1" applyFill="1" applyBorder="1" applyAlignment="1">
      <alignment horizontal="center" vertical="center" shrinkToFit="1"/>
      <protection/>
    </xf>
    <xf numFmtId="181" fontId="17" fillId="35" borderId="25" xfId="70" applyNumberFormat="1" applyFont="1" applyFill="1" applyBorder="1" applyAlignment="1">
      <alignment horizontal="center" vertical="center" shrinkToFit="1"/>
      <protection/>
    </xf>
    <xf numFmtId="176" fontId="17" fillId="35" borderId="26" xfId="70" applyNumberFormat="1" applyFont="1" applyFill="1" applyBorder="1" applyAlignment="1">
      <alignment horizontal="center" vertical="center" shrinkToFit="1"/>
      <protection/>
    </xf>
    <xf numFmtId="181" fontId="17" fillId="35" borderId="26" xfId="70" applyNumberFormat="1" applyFont="1" applyFill="1" applyBorder="1" applyAlignment="1">
      <alignment horizontal="center" vertical="center" shrinkToFit="1"/>
      <protection/>
    </xf>
    <xf numFmtId="180" fontId="17" fillId="35" borderId="31" xfId="70" applyNumberFormat="1" applyFont="1" applyFill="1" applyBorder="1" applyAlignment="1">
      <alignment horizontal="center" vertical="center" shrinkToFit="1"/>
      <protection/>
    </xf>
    <xf numFmtId="176" fontId="17" fillId="35" borderId="31" xfId="70" applyNumberFormat="1" applyFont="1" applyFill="1" applyBorder="1" applyAlignment="1">
      <alignment horizontal="center" vertical="center" shrinkToFit="1"/>
      <protection/>
    </xf>
    <xf numFmtId="0" fontId="14" fillId="35" borderId="27" xfId="70" applyFont="1" applyFill="1" applyBorder="1" applyAlignment="1">
      <alignment horizontal="center" vertical="center" shrinkToFit="1"/>
      <protection/>
    </xf>
    <xf numFmtId="0" fontId="14" fillId="35" borderId="26" xfId="70" applyFont="1" applyFill="1" applyBorder="1" applyAlignment="1">
      <alignment horizontal="center" vertical="center" shrinkToFit="1"/>
      <protection/>
    </xf>
    <xf numFmtId="0" fontId="17" fillId="35" borderId="52" xfId="70" applyFont="1" applyFill="1" applyBorder="1" applyAlignment="1">
      <alignment horizontal="center" vertical="center" shrinkToFit="1"/>
      <protection/>
    </xf>
    <xf numFmtId="0" fontId="6" fillId="0" borderId="53" xfId="70" applyFont="1" applyFill="1" applyBorder="1" applyAlignment="1">
      <alignment vertical="center" shrinkToFit="1"/>
      <protection/>
    </xf>
    <xf numFmtId="0" fontId="6" fillId="0" borderId="54" xfId="70" applyFont="1" applyFill="1" applyBorder="1" applyAlignment="1">
      <alignment vertical="center" shrinkToFit="1"/>
      <protection/>
    </xf>
    <xf numFmtId="0" fontId="6" fillId="0" borderId="55" xfId="70" applyFont="1" applyFill="1" applyBorder="1" applyAlignment="1">
      <alignment vertical="center" shrinkToFit="1"/>
      <protection/>
    </xf>
    <xf numFmtId="0" fontId="14" fillId="37" borderId="56" xfId="70" applyFont="1" applyFill="1" applyBorder="1" applyAlignment="1">
      <alignment vertical="center" shrinkToFit="1"/>
      <protection/>
    </xf>
    <xf numFmtId="49" fontId="14" fillId="37" borderId="57" xfId="70" applyNumberFormat="1" applyFont="1" applyFill="1" applyBorder="1" applyAlignment="1" quotePrefix="1">
      <alignment horizontal="center" vertical="center" shrinkToFit="1"/>
      <protection/>
    </xf>
    <xf numFmtId="176" fontId="17" fillId="37" borderId="58" xfId="70" applyNumberFormat="1" applyFont="1" applyFill="1" applyBorder="1" applyAlignment="1">
      <alignment horizontal="center" vertical="center" shrinkToFit="1"/>
      <protection/>
    </xf>
    <xf numFmtId="181" fontId="17" fillId="37" borderId="59" xfId="70" applyNumberFormat="1" applyFont="1" applyFill="1" applyBorder="1" applyAlignment="1">
      <alignment horizontal="center" vertical="center" shrinkToFit="1"/>
      <protection/>
    </xf>
    <xf numFmtId="176" fontId="17" fillId="37" borderId="13" xfId="70" applyNumberFormat="1" applyFont="1" applyFill="1" applyBorder="1" applyAlignment="1">
      <alignment horizontal="center" vertical="center" shrinkToFit="1"/>
      <protection/>
    </xf>
    <xf numFmtId="181" fontId="17" fillId="37" borderId="13" xfId="70" applyNumberFormat="1" applyFont="1" applyFill="1" applyBorder="1" applyAlignment="1">
      <alignment horizontal="center" vertical="center" shrinkToFit="1"/>
      <protection/>
    </xf>
    <xf numFmtId="180" fontId="17" fillId="37" borderId="60" xfId="70" applyNumberFormat="1" applyFont="1" applyFill="1" applyBorder="1" applyAlignment="1">
      <alignment horizontal="center" vertical="center" shrinkToFit="1"/>
      <protection/>
    </xf>
    <xf numFmtId="176" fontId="17" fillId="37" borderId="60" xfId="70" applyNumberFormat="1" applyFont="1" applyFill="1" applyBorder="1" applyAlignment="1">
      <alignment horizontal="center" vertical="center" shrinkToFit="1"/>
      <protection/>
    </xf>
    <xf numFmtId="0" fontId="14" fillId="37" borderId="61" xfId="70" applyFont="1" applyFill="1" applyBorder="1" applyAlignment="1">
      <alignment horizontal="center" vertical="center" shrinkToFit="1"/>
      <protection/>
    </xf>
    <xf numFmtId="0" fontId="14" fillId="37" borderId="13" xfId="70" applyFont="1" applyFill="1" applyBorder="1" applyAlignment="1">
      <alignment horizontal="center" vertical="center" shrinkToFit="1"/>
      <protection/>
    </xf>
    <xf numFmtId="0" fontId="17" fillId="41" borderId="62" xfId="70" applyFont="1" applyFill="1" applyBorder="1" applyAlignment="1">
      <alignment horizontal="center" vertical="center" shrinkToFit="1"/>
      <protection/>
    </xf>
    <xf numFmtId="0" fontId="17" fillId="0" borderId="0" xfId="70" applyFont="1" applyFill="1" applyBorder="1" applyAlignment="1">
      <alignment vertical="center"/>
      <protection/>
    </xf>
    <xf numFmtId="0" fontId="22" fillId="42" borderId="0" xfId="70" applyFont="1" applyFill="1" applyBorder="1" applyAlignment="1">
      <alignment vertical="center"/>
      <protection/>
    </xf>
    <xf numFmtId="176" fontId="17" fillId="38" borderId="60" xfId="70" applyNumberFormat="1" applyFont="1" applyFill="1" applyBorder="1" applyAlignment="1">
      <alignment horizontal="center" vertical="center" shrinkToFit="1"/>
      <protection/>
    </xf>
    <xf numFmtId="181" fontId="17" fillId="38" borderId="59" xfId="70" applyNumberFormat="1" applyFont="1" applyFill="1" applyBorder="1" applyAlignment="1">
      <alignment horizontal="center" vertical="center" shrinkToFit="1"/>
      <protection/>
    </xf>
    <xf numFmtId="180" fontId="17" fillId="38" borderId="60" xfId="70" applyNumberFormat="1" applyFont="1" applyFill="1" applyBorder="1" applyAlignment="1">
      <alignment horizontal="center" vertical="center" shrinkToFit="1"/>
      <protection/>
    </xf>
    <xf numFmtId="176" fontId="17" fillId="38" borderId="13" xfId="70" applyNumberFormat="1" applyFont="1" applyFill="1" applyBorder="1" applyAlignment="1">
      <alignment horizontal="center" vertical="center" shrinkToFit="1"/>
      <protection/>
    </xf>
    <xf numFmtId="0" fontId="14" fillId="38" borderId="61" xfId="70" applyFont="1" applyFill="1" applyBorder="1" applyAlignment="1">
      <alignment horizontal="center" vertical="center" shrinkToFit="1"/>
      <protection/>
    </xf>
    <xf numFmtId="176" fontId="17" fillId="38" borderId="30" xfId="70" applyNumberFormat="1" applyFont="1" applyFill="1" applyBorder="1" applyAlignment="1">
      <alignment horizontal="center" vertical="center" shrinkToFit="1"/>
      <protection/>
    </xf>
    <xf numFmtId="181" fontId="17" fillId="38" borderId="25" xfId="70" applyNumberFormat="1" applyFont="1" applyFill="1" applyBorder="1" applyAlignment="1">
      <alignment horizontal="center" vertical="center" shrinkToFit="1"/>
      <protection/>
    </xf>
    <xf numFmtId="176" fontId="17" fillId="38" borderId="26" xfId="70" applyNumberFormat="1" applyFont="1" applyFill="1" applyBorder="1" applyAlignment="1">
      <alignment horizontal="center" vertical="center" shrinkToFit="1"/>
      <protection/>
    </xf>
    <xf numFmtId="181" fontId="17" fillId="38" borderId="26" xfId="70" applyNumberFormat="1" applyFont="1" applyFill="1" applyBorder="1" applyAlignment="1">
      <alignment horizontal="center" vertical="center" shrinkToFit="1"/>
      <protection/>
    </xf>
    <xf numFmtId="176" fontId="17" fillId="38" borderId="21" xfId="70" applyNumberFormat="1" applyFont="1" applyFill="1" applyBorder="1" applyAlignment="1">
      <alignment horizontal="center" vertical="center" shrinkToFit="1"/>
      <protection/>
    </xf>
    <xf numFmtId="181" fontId="17" fillId="38" borderId="21" xfId="70" applyNumberFormat="1" applyFont="1" applyFill="1" applyBorder="1" applyAlignment="1">
      <alignment horizontal="center" vertical="center" shrinkToFit="1"/>
      <protection/>
    </xf>
    <xf numFmtId="181" fontId="17" fillId="38" borderId="13" xfId="70" applyNumberFormat="1" applyFont="1" applyFill="1" applyBorder="1" applyAlignment="1">
      <alignment horizontal="center" vertical="center" shrinkToFit="1"/>
      <protection/>
    </xf>
    <xf numFmtId="176" fontId="17" fillId="38" borderId="29" xfId="70" applyNumberFormat="1" applyFont="1" applyFill="1" applyBorder="1" applyAlignment="1">
      <alignment horizontal="center" vertical="center" shrinkToFit="1"/>
      <protection/>
    </xf>
    <xf numFmtId="181" fontId="17" fillId="38" borderId="16" xfId="70" applyNumberFormat="1" applyFont="1" applyFill="1" applyBorder="1" applyAlignment="1">
      <alignment horizontal="center" vertical="center" shrinkToFit="1"/>
      <protection/>
    </xf>
    <xf numFmtId="0" fontId="14" fillId="38" borderId="20" xfId="70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/>
      <protection/>
    </xf>
    <xf numFmtId="0" fontId="7" fillId="0" borderId="0" xfId="70" applyFont="1" applyFill="1" applyBorder="1" applyAlignment="1">
      <alignment shrinkToFit="1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70" applyFont="1" applyFill="1" applyBorder="1" applyAlignment="1">
      <alignment shrinkToFit="1"/>
      <protection/>
    </xf>
    <xf numFmtId="0" fontId="14" fillId="0" borderId="0" xfId="70" applyFont="1" applyFill="1" applyBorder="1" applyAlignment="1">
      <alignment shrinkToFit="1"/>
      <protection/>
    </xf>
    <xf numFmtId="0" fontId="14" fillId="0" borderId="0" xfId="70" applyFont="1" applyFill="1" applyBorder="1" applyAlignment="1">
      <alignment horizontal="right" shrinkToFit="1"/>
      <protection/>
    </xf>
    <xf numFmtId="49" fontId="14" fillId="0" borderId="0" xfId="70" applyNumberFormat="1" applyFont="1" applyFill="1" applyBorder="1" applyAlignment="1">
      <alignment horizontal="center" shrinkToFit="1"/>
      <protection/>
    </xf>
    <xf numFmtId="0" fontId="14" fillId="0" borderId="63" xfId="70" applyFont="1" applyFill="1" applyBorder="1" applyAlignment="1">
      <alignment horizontal="center" vertical="center" shrinkToFit="1"/>
      <protection/>
    </xf>
    <xf numFmtId="0" fontId="14" fillId="0" borderId="63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2" fillId="0" borderId="0" xfId="70" applyFont="1" applyFill="1" applyBorder="1" applyAlignment="1">
      <alignment horizontal="center" vertical="center" shrinkToFit="1"/>
      <protection/>
    </xf>
    <xf numFmtId="0" fontId="13" fillId="0" borderId="13" xfId="70" applyFont="1" applyFill="1" applyBorder="1" applyAlignment="1">
      <alignment horizontal="center" vertical="center" shrinkToFit="1"/>
      <protection/>
    </xf>
    <xf numFmtId="0" fontId="19" fillId="0" borderId="64" xfId="70" applyFont="1" applyFill="1" applyBorder="1" applyAlignment="1">
      <alignment horizontal="center" vertical="center" shrinkToFit="1"/>
      <protection/>
    </xf>
    <xf numFmtId="0" fontId="14" fillId="0" borderId="65" xfId="70" applyFont="1" applyFill="1" applyBorder="1" applyAlignment="1">
      <alignment horizontal="center" vertical="center" shrinkToFit="1"/>
      <protection/>
    </xf>
    <xf numFmtId="0" fontId="14" fillId="38" borderId="34" xfId="70" applyFont="1" applyFill="1" applyBorder="1" applyAlignment="1">
      <alignment vertical="center" shrinkToFit="1"/>
      <protection/>
    </xf>
    <xf numFmtId="206" fontId="14" fillId="38" borderId="35" xfId="70" applyNumberFormat="1" applyFont="1" applyFill="1" applyBorder="1" applyAlignment="1">
      <alignment horizontal="center" vertical="center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Moeda [0]_PLDT" xfId="35"/>
    <cellStyle name="Moeda_PLDT" xfId="36"/>
    <cellStyle name="Normal - Style1" xfId="37"/>
    <cellStyle name="Normal_Capex" xfId="38"/>
    <cellStyle name="Percent [2]" xfId="39"/>
    <cellStyle name="Separador de milhares [0]_PLDT" xfId="40"/>
    <cellStyle name="Separador de milhares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NOHHI SCHEDULE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85725</xdr:rowOff>
    </xdr:from>
    <xdr:to>
      <xdr:col>1</xdr:col>
      <xdr:colOff>752475</xdr:colOff>
      <xdr:row>0</xdr:row>
      <xdr:rowOff>504825</xdr:rowOff>
    </xdr:to>
    <xdr:pic>
      <xdr:nvPicPr>
        <xdr:cNvPr id="1" name="Picture 1" descr="HKh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857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06u\&#12415;&#12383;\Tanaka's%20File\&#12467;&#12531;&#12477;&#12522;\&#12473;&#12465;&#12472;&#12517;&#12540;&#12523;\&#65322;&#65328;&#65331;\2007&#24180;8&#26376;&#12501;&#12449;&#12452;&#12523;\2007&#24180;7&#26376;&#12501;&#12449;&#12452;&#12523;\&#26481;&#20140;&#12473;&#12465;&#12472;&#12517;&#12540;&#12523;%201&#26376;&#12539;2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&#65411;&#65438;&#65405;&#65400;&#65412;&#65391;&#65420;&#65439;\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\jsc&#20849;&#26377;&#12501;&#12449;&#12452;&#12523;\&#12473;&#12465;&#12472;&#12517;&#12540;&#12523;\&#26481;&#20140;\&#26481;&#20140;&#12473;&#12465;&#12472;&#12517;&#12540;&#12523;%201&#26376;&#12539;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view="pageBreakPreview" zoomScaleSheetLayoutView="100" zoomScalePageLayoutView="0" workbookViewId="0" topLeftCell="A4">
      <selection activeCell="N5" sqref="N5"/>
    </sheetView>
  </sheetViews>
  <sheetFormatPr defaultColWidth="5.625" defaultRowHeight="15" customHeight="1"/>
  <cols>
    <col min="1" max="1" width="17.25390625" style="5" customWidth="1"/>
    <col min="2" max="2" width="10.375" style="5" customWidth="1"/>
    <col min="3" max="6" width="5.875" style="5" customWidth="1"/>
    <col min="7" max="7" width="7.375" style="6" customWidth="1"/>
    <col min="8" max="8" width="5.875" style="7" customWidth="1"/>
    <col min="9" max="9" width="5.875" style="5" customWidth="1"/>
    <col min="10" max="10" width="6.375" style="5" customWidth="1"/>
    <col min="11" max="11" width="5.125" style="5" customWidth="1"/>
    <col min="12" max="12" width="7.375" style="5" customWidth="1"/>
    <col min="13" max="13" width="7.00390625" style="5" customWidth="1"/>
    <col min="14" max="14" width="15.50390625" style="5" customWidth="1"/>
    <col min="15" max="15" width="7.25390625" style="1" customWidth="1"/>
    <col min="16" max="16" width="9.625" style="1" customWidth="1"/>
    <col min="17" max="17" width="5.625" style="1" customWidth="1"/>
    <col min="18" max="16384" width="5.625" style="1" customWidth="1"/>
  </cols>
  <sheetData>
    <row r="1" spans="1:14" s="3" customFormat="1" ht="40.5" customHeight="1">
      <c r="A1" s="158" t="s">
        <v>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3" customFormat="1" ht="15" customHeight="1" thickBot="1">
      <c r="A2" s="159" t="s">
        <v>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3" customFormat="1" ht="28.5" customHeight="1">
      <c r="A3" s="160" t="s">
        <v>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3" customFormat="1" ht="18" customHeight="1" thickBot="1">
      <c r="A4" s="64"/>
      <c r="B4" s="64"/>
      <c r="D4" s="29"/>
      <c r="E4" s="29"/>
      <c r="F4" s="29"/>
      <c r="G4" s="29"/>
      <c r="H4" s="29"/>
      <c r="I4" s="8"/>
      <c r="J4" s="13"/>
      <c r="K4" s="19"/>
      <c r="L4" s="19"/>
      <c r="M4" s="14" t="s">
        <v>4</v>
      </c>
      <c r="N4" s="15">
        <v>43376</v>
      </c>
    </row>
    <row r="5" spans="1:14" s="3" customFormat="1" ht="18" customHeight="1">
      <c r="A5" s="51" t="s">
        <v>31</v>
      </c>
      <c r="B5" s="33"/>
      <c r="C5" s="12"/>
      <c r="D5" s="16"/>
      <c r="E5" s="16"/>
      <c r="F5" s="16"/>
      <c r="G5" s="16"/>
      <c r="H5" s="16"/>
      <c r="I5" s="8"/>
      <c r="J5" s="17"/>
      <c r="K5" s="17"/>
      <c r="L5" s="17"/>
      <c r="M5" s="17"/>
      <c r="N5" s="17"/>
    </row>
    <row r="6" spans="1:14" s="3" customFormat="1" ht="18" customHeight="1" thickBot="1">
      <c r="A6" s="32"/>
      <c r="B6" s="33"/>
      <c r="C6" s="12"/>
      <c r="D6" s="16"/>
      <c r="E6" s="16"/>
      <c r="F6" s="16"/>
      <c r="G6" s="16"/>
      <c r="H6" s="16"/>
      <c r="I6" s="8"/>
      <c r="J6" s="17"/>
      <c r="K6" s="17"/>
      <c r="L6" s="17"/>
      <c r="M6" s="17"/>
      <c r="N6" s="17"/>
    </row>
    <row r="7" spans="1:15" s="9" customFormat="1" ht="24" customHeight="1" thickBot="1">
      <c r="A7" s="10" t="s">
        <v>5</v>
      </c>
      <c r="B7" s="11" t="s">
        <v>6</v>
      </c>
      <c r="C7" s="161" t="s">
        <v>7</v>
      </c>
      <c r="D7" s="155"/>
      <c r="E7" s="155" t="s">
        <v>8</v>
      </c>
      <c r="F7" s="155"/>
      <c r="G7" s="155" t="s">
        <v>9</v>
      </c>
      <c r="H7" s="155"/>
      <c r="I7" s="155"/>
      <c r="J7" s="156" t="s">
        <v>34</v>
      </c>
      <c r="K7" s="156"/>
      <c r="L7" s="30" t="s">
        <v>12</v>
      </c>
      <c r="M7" s="20" t="s">
        <v>10</v>
      </c>
      <c r="N7" s="21" t="s">
        <v>11</v>
      </c>
      <c r="O7" s="90">
        <v>7</v>
      </c>
    </row>
    <row r="8" spans="1:15" s="9" customFormat="1" ht="18" customHeight="1" hidden="1">
      <c r="A8" s="35" t="s">
        <v>96</v>
      </c>
      <c r="B8" s="37"/>
      <c r="C8" s="56">
        <v>43194</v>
      </c>
      <c r="D8" s="38">
        <f>IF(ISBLANK(C8),"",(C8))</f>
        <v>43194</v>
      </c>
      <c r="E8" s="40">
        <v>43195</v>
      </c>
      <c r="F8" s="39">
        <f aca="true" t="shared" si="0" ref="F8:F39">E8</f>
        <v>43195</v>
      </c>
      <c r="G8" s="57">
        <v>43196</v>
      </c>
      <c r="H8" s="40">
        <v>43196</v>
      </c>
      <c r="I8" s="39">
        <f aca="true" t="shared" si="1" ref="I8:I39">H8</f>
        <v>43196</v>
      </c>
      <c r="J8" s="58">
        <f aca="true" t="shared" si="2" ref="J8:J39">H8+L8</f>
        <v>43205</v>
      </c>
      <c r="K8" s="39">
        <f aca="true" t="shared" si="3" ref="K8:K39">J8</f>
        <v>43205</v>
      </c>
      <c r="L8" s="41">
        <v>9</v>
      </c>
      <c r="M8" s="42" t="s">
        <v>98</v>
      </c>
      <c r="N8" s="87" t="s">
        <v>33</v>
      </c>
      <c r="O8" s="63" t="s">
        <v>18</v>
      </c>
    </row>
    <row r="9" spans="1:15" s="9" customFormat="1" ht="18" customHeight="1" hidden="1">
      <c r="A9" s="36" t="s">
        <v>97</v>
      </c>
      <c r="B9" s="43"/>
      <c r="C9" s="59"/>
      <c r="D9" s="44"/>
      <c r="E9" s="46">
        <v>43195</v>
      </c>
      <c r="F9" s="45">
        <f t="shared" si="0"/>
        <v>43195</v>
      </c>
      <c r="G9" s="60">
        <v>43196</v>
      </c>
      <c r="H9" s="46">
        <v>43196</v>
      </c>
      <c r="I9" s="45">
        <f t="shared" si="1"/>
        <v>43196</v>
      </c>
      <c r="J9" s="61">
        <f t="shared" si="2"/>
        <v>43205</v>
      </c>
      <c r="K9" s="45">
        <f t="shared" si="3"/>
        <v>43205</v>
      </c>
      <c r="L9" s="47">
        <v>9</v>
      </c>
      <c r="M9" s="48" t="s">
        <v>99</v>
      </c>
      <c r="N9" s="62" t="s">
        <v>35</v>
      </c>
      <c r="O9" s="88" t="s">
        <v>18</v>
      </c>
    </row>
    <row r="10" spans="1:15" s="9" customFormat="1" ht="18" customHeight="1" hidden="1">
      <c r="A10" s="36" t="s">
        <v>47</v>
      </c>
      <c r="B10" s="43"/>
      <c r="C10" s="59"/>
      <c r="D10" s="44">
        <f>IF(ISBLANK(C10),"",(C10))</f>
      </c>
      <c r="E10" s="46">
        <v>43196</v>
      </c>
      <c r="F10" s="45">
        <f t="shared" si="0"/>
        <v>43196</v>
      </c>
      <c r="G10" s="60">
        <v>43199</v>
      </c>
      <c r="H10" s="46">
        <v>43199</v>
      </c>
      <c r="I10" s="45">
        <f t="shared" si="1"/>
        <v>43199</v>
      </c>
      <c r="J10" s="61">
        <f t="shared" si="2"/>
        <v>43208</v>
      </c>
      <c r="K10" s="45">
        <f t="shared" si="3"/>
        <v>43208</v>
      </c>
      <c r="L10" s="47">
        <v>9</v>
      </c>
      <c r="M10" s="48" t="s">
        <v>32</v>
      </c>
      <c r="N10" s="62" t="s">
        <v>35</v>
      </c>
      <c r="O10" s="89" t="s">
        <v>18</v>
      </c>
    </row>
    <row r="11" spans="1:15" s="9" customFormat="1" ht="18" customHeight="1" hidden="1" thickBot="1">
      <c r="A11" s="93" t="s">
        <v>108</v>
      </c>
      <c r="B11" s="94"/>
      <c r="C11" s="95"/>
      <c r="D11" s="96">
        <f>IF(ISBLANK(C11),"",(C11))</f>
      </c>
      <c r="E11" s="97">
        <v>43193</v>
      </c>
      <c r="F11" s="98">
        <f t="shared" si="0"/>
        <v>43193</v>
      </c>
      <c r="G11" s="99">
        <v>43194</v>
      </c>
      <c r="H11" s="97">
        <v>43194</v>
      </c>
      <c r="I11" s="98">
        <f t="shared" si="1"/>
        <v>43194</v>
      </c>
      <c r="J11" s="100">
        <f t="shared" si="2"/>
        <v>43204</v>
      </c>
      <c r="K11" s="98">
        <f t="shared" si="3"/>
        <v>43204</v>
      </c>
      <c r="L11" s="101">
        <v>10</v>
      </c>
      <c r="M11" s="102" t="s">
        <v>109</v>
      </c>
      <c r="N11" s="103" t="s">
        <v>110</v>
      </c>
      <c r="O11" s="89" t="s">
        <v>18</v>
      </c>
    </row>
    <row r="12" spans="1:15" s="3" customFormat="1" ht="18" customHeight="1" hidden="1">
      <c r="A12" s="104" t="s">
        <v>78</v>
      </c>
      <c r="B12" s="105"/>
      <c r="C12" s="106">
        <f>IF((ISBLANK($C$8)),"----",(($C$8)+($O$7*O12)))</f>
        <v>43187</v>
      </c>
      <c r="D12" s="107">
        <f aca="true" t="shared" si="4" ref="D12:D43">C12</f>
        <v>43187</v>
      </c>
      <c r="E12" s="108">
        <f>$E$8+($O$7*O12)</f>
        <v>43188</v>
      </c>
      <c r="F12" s="109">
        <f t="shared" si="0"/>
        <v>43188</v>
      </c>
      <c r="G12" s="110">
        <f>$G$8+($O$7*O12)</f>
        <v>43189</v>
      </c>
      <c r="H12" s="108">
        <f>$H$8+($O$7*O12)</f>
        <v>43189</v>
      </c>
      <c r="I12" s="107">
        <f t="shared" si="1"/>
        <v>43189</v>
      </c>
      <c r="J12" s="111">
        <f t="shared" si="2"/>
        <v>43198</v>
      </c>
      <c r="K12" s="107">
        <f t="shared" si="3"/>
        <v>43198</v>
      </c>
      <c r="L12" s="112">
        <f>$L$8</f>
        <v>9</v>
      </c>
      <c r="M12" s="113" t="str">
        <f>$M$8</f>
        <v>ONE</v>
      </c>
      <c r="N12" s="114" t="str">
        <f>$N$8</f>
        <v>危険品受託</v>
      </c>
      <c r="O12" s="115">
        <v>-1</v>
      </c>
    </row>
    <row r="13" spans="1:15" s="3" customFormat="1" ht="18" customHeight="1" hidden="1">
      <c r="A13" s="65" t="s">
        <v>101</v>
      </c>
      <c r="B13" s="66" t="s">
        <v>102</v>
      </c>
      <c r="C13" s="67" t="str">
        <f>IF((ISBLANK($C$10)),"----",(($C$10)+($O$7*O13)))</f>
        <v>----</v>
      </c>
      <c r="D13" s="68" t="str">
        <f t="shared" si="4"/>
        <v>----</v>
      </c>
      <c r="E13" s="69">
        <f>$E$9+($O$7*O13)</f>
        <v>43188</v>
      </c>
      <c r="F13" s="70">
        <f t="shared" si="0"/>
        <v>43188</v>
      </c>
      <c r="G13" s="71">
        <f>$G$9+($O$7*O13)</f>
        <v>43189</v>
      </c>
      <c r="H13" s="69">
        <f>$H$9+($O$7*O13)</f>
        <v>43189</v>
      </c>
      <c r="I13" s="68">
        <f t="shared" si="1"/>
        <v>43189</v>
      </c>
      <c r="J13" s="72">
        <f t="shared" si="2"/>
        <v>43198</v>
      </c>
      <c r="K13" s="68">
        <f t="shared" si="3"/>
        <v>43198</v>
      </c>
      <c r="L13" s="73">
        <f>$L$10</f>
        <v>9</v>
      </c>
      <c r="M13" s="74" t="str">
        <f>$M$9</f>
        <v>COSCO</v>
      </c>
      <c r="N13" s="75" t="str">
        <f>$N$10</f>
        <v>-</v>
      </c>
      <c r="O13" s="116">
        <v>-1</v>
      </c>
    </row>
    <row r="14" spans="1:15" s="3" customFormat="1" ht="18" customHeight="1" hidden="1">
      <c r="A14" s="49" t="s">
        <v>92</v>
      </c>
      <c r="B14" s="50" t="s">
        <v>95</v>
      </c>
      <c r="C14" s="91" t="str">
        <f>IF((ISBLANK($C$10)),"----",(($C$10)+($O$7*O14)))</f>
        <v>----</v>
      </c>
      <c r="D14" s="92" t="str">
        <f t="shared" si="4"/>
        <v>----</v>
      </c>
      <c r="E14" s="25">
        <f>$E$10+($O$7*O14)</f>
        <v>43189</v>
      </c>
      <c r="F14" s="26">
        <f t="shared" si="0"/>
        <v>43189</v>
      </c>
      <c r="G14" s="55">
        <f>$G$10+($O$7*O14)</f>
        <v>43192</v>
      </c>
      <c r="H14" s="25">
        <f>$H$10+($O$7*O14)</f>
        <v>43192</v>
      </c>
      <c r="I14" s="24">
        <f t="shared" si="1"/>
        <v>43192</v>
      </c>
      <c r="J14" s="54">
        <f t="shared" si="2"/>
        <v>43201</v>
      </c>
      <c r="K14" s="24">
        <f t="shared" si="3"/>
        <v>43201</v>
      </c>
      <c r="L14" s="31">
        <f>$L$8</f>
        <v>9</v>
      </c>
      <c r="M14" s="34" t="str">
        <f>$M$10</f>
        <v>SITC</v>
      </c>
      <c r="N14" s="28" t="str">
        <f>$N$10</f>
        <v>-</v>
      </c>
      <c r="O14" s="116">
        <v>-1</v>
      </c>
    </row>
    <row r="15" spans="1:15" s="3" customFormat="1" ht="18" customHeight="1" hidden="1" thickBot="1">
      <c r="A15" s="118" t="s">
        <v>120</v>
      </c>
      <c r="B15" s="119" t="s">
        <v>123</v>
      </c>
      <c r="C15" s="120" t="str">
        <f>IF((ISBLANK($C$10)),"----",(($C$10)+($O$7*O15)))</f>
        <v>----</v>
      </c>
      <c r="D15" s="121" t="str">
        <f t="shared" si="4"/>
        <v>----</v>
      </c>
      <c r="E15" s="122">
        <f>$E$11+($O$7*O15)</f>
        <v>43186</v>
      </c>
      <c r="F15" s="123">
        <f t="shared" si="0"/>
        <v>43186</v>
      </c>
      <c r="G15" s="124">
        <f>$G$11+($O$7*O15)</f>
        <v>43187</v>
      </c>
      <c r="H15" s="122">
        <f>$H$11+($O$7*O15)</f>
        <v>43187</v>
      </c>
      <c r="I15" s="121">
        <f t="shared" si="1"/>
        <v>43187</v>
      </c>
      <c r="J15" s="125">
        <f t="shared" si="2"/>
        <v>43197</v>
      </c>
      <c r="K15" s="121">
        <f t="shared" si="3"/>
        <v>43197</v>
      </c>
      <c r="L15" s="126">
        <f>$L$11</f>
        <v>10</v>
      </c>
      <c r="M15" s="127" t="str">
        <f>$M$11</f>
        <v>EVER</v>
      </c>
      <c r="N15" s="128" t="str">
        <f>$N$11</f>
        <v>KAOHSIUNG経由</v>
      </c>
      <c r="O15" s="117">
        <v>-1</v>
      </c>
    </row>
    <row r="16" spans="1:15" s="3" customFormat="1" ht="18" customHeight="1" hidden="1">
      <c r="A16" s="104" t="s">
        <v>111</v>
      </c>
      <c r="B16" s="105" t="s">
        <v>112</v>
      </c>
      <c r="C16" s="106">
        <f>IF((ISBLANK($C$8)),"----",(($C$8)+($O$7*O16)))</f>
        <v>43194</v>
      </c>
      <c r="D16" s="107">
        <f t="shared" si="4"/>
        <v>43194</v>
      </c>
      <c r="E16" s="108">
        <f>$E$8+($O$7*O16)</f>
        <v>43195</v>
      </c>
      <c r="F16" s="109">
        <f t="shared" si="0"/>
        <v>43195</v>
      </c>
      <c r="G16" s="110">
        <f>$G$8+($O$7*O16)</f>
        <v>43196</v>
      </c>
      <c r="H16" s="108">
        <f>$H$8+($O$7*O16)</f>
        <v>43196</v>
      </c>
      <c r="I16" s="107">
        <f t="shared" si="1"/>
        <v>43196</v>
      </c>
      <c r="J16" s="111">
        <f t="shared" si="2"/>
        <v>43205</v>
      </c>
      <c r="K16" s="107">
        <f t="shared" si="3"/>
        <v>43205</v>
      </c>
      <c r="L16" s="112">
        <f>$L$8</f>
        <v>9</v>
      </c>
      <c r="M16" s="113" t="str">
        <f>$M$8</f>
        <v>ONE</v>
      </c>
      <c r="N16" s="114" t="str">
        <f>$N$8</f>
        <v>危険品受託</v>
      </c>
      <c r="O16" s="115">
        <v>0</v>
      </c>
    </row>
    <row r="17" spans="1:15" s="3" customFormat="1" ht="18" customHeight="1" hidden="1">
      <c r="A17" s="65" t="s">
        <v>103</v>
      </c>
      <c r="B17" s="66" t="s">
        <v>102</v>
      </c>
      <c r="C17" s="67" t="str">
        <f>IF((ISBLANK($C$10)),"----",(($C$10)+($O$7*O17)))</f>
        <v>----</v>
      </c>
      <c r="D17" s="68" t="str">
        <f t="shared" si="4"/>
        <v>----</v>
      </c>
      <c r="E17" s="69">
        <f>$E$9+($O$7*O17)</f>
        <v>43195</v>
      </c>
      <c r="F17" s="70">
        <f t="shared" si="0"/>
        <v>43195</v>
      </c>
      <c r="G17" s="71">
        <f>$G$9+($O$7*O17)</f>
        <v>43196</v>
      </c>
      <c r="H17" s="69">
        <f>$H$9+($O$7*O17)</f>
        <v>43196</v>
      </c>
      <c r="I17" s="68">
        <f t="shared" si="1"/>
        <v>43196</v>
      </c>
      <c r="J17" s="72">
        <f t="shared" si="2"/>
        <v>43205</v>
      </c>
      <c r="K17" s="68">
        <f t="shared" si="3"/>
        <v>43205</v>
      </c>
      <c r="L17" s="73">
        <f>$L$10</f>
        <v>9</v>
      </c>
      <c r="M17" s="74" t="str">
        <f>$M$9</f>
        <v>COSCO</v>
      </c>
      <c r="N17" s="75" t="str">
        <f>$N$10</f>
        <v>-</v>
      </c>
      <c r="O17" s="116">
        <v>0</v>
      </c>
    </row>
    <row r="18" spans="1:15" s="3" customFormat="1" ht="18" customHeight="1" hidden="1">
      <c r="A18" s="49" t="s">
        <v>93</v>
      </c>
      <c r="B18" s="50" t="s">
        <v>100</v>
      </c>
      <c r="C18" s="91" t="str">
        <f>IF((ISBLANK($C$10)),"----",(($C$10)+($O$7*O18)))</f>
        <v>----</v>
      </c>
      <c r="D18" s="92" t="str">
        <f t="shared" si="4"/>
        <v>----</v>
      </c>
      <c r="E18" s="25">
        <f>$E$10+($O$7*O18)</f>
        <v>43196</v>
      </c>
      <c r="F18" s="26">
        <f t="shared" si="0"/>
        <v>43196</v>
      </c>
      <c r="G18" s="55">
        <f>$G$10+($O$7*O18)</f>
        <v>43199</v>
      </c>
      <c r="H18" s="25">
        <f>$H$10+($O$7*O18)</f>
        <v>43199</v>
      </c>
      <c r="I18" s="24">
        <f t="shared" si="1"/>
        <v>43199</v>
      </c>
      <c r="J18" s="54">
        <f t="shared" si="2"/>
        <v>43208</v>
      </c>
      <c r="K18" s="24">
        <f t="shared" si="3"/>
        <v>43208</v>
      </c>
      <c r="L18" s="31">
        <f>$L$8</f>
        <v>9</v>
      </c>
      <c r="M18" s="34" t="str">
        <f>$M$10</f>
        <v>SITC</v>
      </c>
      <c r="N18" s="28" t="str">
        <f>$N$10</f>
        <v>-</v>
      </c>
      <c r="O18" s="116">
        <v>0</v>
      </c>
    </row>
    <row r="19" spans="1:15" s="3" customFormat="1" ht="18" customHeight="1" hidden="1" thickBot="1">
      <c r="A19" s="118" t="s">
        <v>121</v>
      </c>
      <c r="B19" s="119" t="s">
        <v>124</v>
      </c>
      <c r="C19" s="120" t="str">
        <f>IF((ISBLANK($C$10)),"----",(($C$10)+($O$7*O19)))</f>
        <v>----</v>
      </c>
      <c r="D19" s="121" t="str">
        <f t="shared" si="4"/>
        <v>----</v>
      </c>
      <c r="E19" s="122">
        <f>$E$11+($O$7*O19)</f>
        <v>43193</v>
      </c>
      <c r="F19" s="123">
        <f t="shared" si="0"/>
        <v>43193</v>
      </c>
      <c r="G19" s="124">
        <f>$G$11+($O$7*O19)</f>
        <v>43194</v>
      </c>
      <c r="H19" s="122">
        <f>$H$11+($O$7*O19)</f>
        <v>43194</v>
      </c>
      <c r="I19" s="121">
        <f t="shared" si="1"/>
        <v>43194</v>
      </c>
      <c r="J19" s="125">
        <f t="shared" si="2"/>
        <v>43204</v>
      </c>
      <c r="K19" s="121">
        <f t="shared" si="3"/>
        <v>43204</v>
      </c>
      <c r="L19" s="126">
        <f>$L$11</f>
        <v>10</v>
      </c>
      <c r="M19" s="127" t="str">
        <f>$M$11</f>
        <v>EVER</v>
      </c>
      <c r="N19" s="128" t="str">
        <f>$N$11</f>
        <v>KAOHSIUNG経由</v>
      </c>
      <c r="O19" s="117">
        <v>0</v>
      </c>
    </row>
    <row r="20" spans="1:15" s="3" customFormat="1" ht="18" customHeight="1" hidden="1">
      <c r="A20" s="104" t="s">
        <v>113</v>
      </c>
      <c r="B20" s="105" t="s">
        <v>114</v>
      </c>
      <c r="C20" s="106">
        <f>IF((ISBLANK($C$8)),"----",(($C$8)+($O$7*O20)))</f>
        <v>43201</v>
      </c>
      <c r="D20" s="107">
        <f t="shared" si="4"/>
        <v>43201</v>
      </c>
      <c r="E20" s="108">
        <f>$E$8+($O$7*O20)</f>
        <v>43202</v>
      </c>
      <c r="F20" s="109">
        <f t="shared" si="0"/>
        <v>43202</v>
      </c>
      <c r="G20" s="110">
        <f>$G$8+($O$7*O20)</f>
        <v>43203</v>
      </c>
      <c r="H20" s="108">
        <f>$H$8+($O$7*O20)</f>
        <v>43203</v>
      </c>
      <c r="I20" s="107">
        <f t="shared" si="1"/>
        <v>43203</v>
      </c>
      <c r="J20" s="111">
        <f t="shared" si="2"/>
        <v>43212</v>
      </c>
      <c r="K20" s="107">
        <f t="shared" si="3"/>
        <v>43212</v>
      </c>
      <c r="L20" s="112">
        <f>$L$8</f>
        <v>9</v>
      </c>
      <c r="M20" s="113" t="str">
        <f>$M$8</f>
        <v>ONE</v>
      </c>
      <c r="N20" s="114" t="str">
        <f>$N$8</f>
        <v>危険品受託</v>
      </c>
      <c r="O20" s="115">
        <v>1</v>
      </c>
    </row>
    <row r="21" spans="1:15" s="3" customFormat="1" ht="18" customHeight="1" hidden="1">
      <c r="A21" s="65" t="s">
        <v>104</v>
      </c>
      <c r="B21" s="66" t="s">
        <v>102</v>
      </c>
      <c r="C21" s="67" t="str">
        <f>IF((ISBLANK($C$10)),"----",(($C$10)+($O$7*O21)))</f>
        <v>----</v>
      </c>
      <c r="D21" s="68" t="str">
        <f t="shared" si="4"/>
        <v>----</v>
      </c>
      <c r="E21" s="69">
        <f>$E$9+($O$7*O21)</f>
        <v>43202</v>
      </c>
      <c r="F21" s="70">
        <f t="shared" si="0"/>
        <v>43202</v>
      </c>
      <c r="G21" s="71">
        <f>$G$9+($O$7*O21)</f>
        <v>43203</v>
      </c>
      <c r="H21" s="69">
        <f>$H$9+($O$7*O21)</f>
        <v>43203</v>
      </c>
      <c r="I21" s="68">
        <f t="shared" si="1"/>
        <v>43203</v>
      </c>
      <c r="J21" s="72">
        <f t="shared" si="2"/>
        <v>43212</v>
      </c>
      <c r="K21" s="68">
        <f t="shared" si="3"/>
        <v>43212</v>
      </c>
      <c r="L21" s="73">
        <f>$L$10</f>
        <v>9</v>
      </c>
      <c r="M21" s="74" t="str">
        <f>$M$9</f>
        <v>COSCO</v>
      </c>
      <c r="N21" s="75" t="str">
        <f>$N$10</f>
        <v>-</v>
      </c>
      <c r="O21" s="116">
        <v>1</v>
      </c>
    </row>
    <row r="22" spans="1:15" s="3" customFormat="1" ht="18" customHeight="1" hidden="1">
      <c r="A22" s="49" t="s">
        <v>94</v>
      </c>
      <c r="B22" s="50" t="s">
        <v>128</v>
      </c>
      <c r="C22" s="91" t="str">
        <f>IF((ISBLANK($C$10)),"----",(($C$10)+($O$7*O22)))</f>
        <v>----</v>
      </c>
      <c r="D22" s="92" t="str">
        <f t="shared" si="4"/>
        <v>----</v>
      </c>
      <c r="E22" s="25">
        <f>$E$10+($O$7*O22)</f>
        <v>43203</v>
      </c>
      <c r="F22" s="26">
        <f t="shared" si="0"/>
        <v>43203</v>
      </c>
      <c r="G22" s="55">
        <f>$G$10+($O$7*O22)</f>
        <v>43206</v>
      </c>
      <c r="H22" s="25">
        <f>$H$10+($O$7*O22)</f>
        <v>43206</v>
      </c>
      <c r="I22" s="24">
        <f t="shared" si="1"/>
        <v>43206</v>
      </c>
      <c r="J22" s="54">
        <f t="shared" si="2"/>
        <v>43215</v>
      </c>
      <c r="K22" s="24">
        <f t="shared" si="3"/>
        <v>43215</v>
      </c>
      <c r="L22" s="31">
        <f>$L$8</f>
        <v>9</v>
      </c>
      <c r="M22" s="34" t="str">
        <f>$M$10</f>
        <v>SITC</v>
      </c>
      <c r="N22" s="28" t="str">
        <f>$N$10</f>
        <v>-</v>
      </c>
      <c r="O22" s="116">
        <v>1</v>
      </c>
    </row>
    <row r="23" spans="1:15" s="3" customFormat="1" ht="18" customHeight="1" hidden="1" thickBot="1">
      <c r="A23" s="118" t="s">
        <v>122</v>
      </c>
      <c r="B23" s="119" t="s">
        <v>125</v>
      </c>
      <c r="C23" s="120" t="str">
        <f>IF((ISBLANK($C$10)),"----",(($C$10)+($O$7*O23)))</f>
        <v>----</v>
      </c>
      <c r="D23" s="121" t="str">
        <f t="shared" si="4"/>
        <v>----</v>
      </c>
      <c r="E23" s="122">
        <f>$E$11+($O$7*O23)</f>
        <v>43200</v>
      </c>
      <c r="F23" s="123">
        <f t="shared" si="0"/>
        <v>43200</v>
      </c>
      <c r="G23" s="124">
        <f>$G$11+($O$7*O23)</f>
        <v>43201</v>
      </c>
      <c r="H23" s="122">
        <f>$H$11+($O$7*O23)</f>
        <v>43201</v>
      </c>
      <c r="I23" s="121">
        <f t="shared" si="1"/>
        <v>43201</v>
      </c>
      <c r="J23" s="125">
        <f t="shared" si="2"/>
        <v>43211</v>
      </c>
      <c r="K23" s="121">
        <f t="shared" si="3"/>
        <v>43211</v>
      </c>
      <c r="L23" s="126">
        <f>$L$11</f>
        <v>10</v>
      </c>
      <c r="M23" s="127" t="str">
        <f>$M$11</f>
        <v>EVER</v>
      </c>
      <c r="N23" s="128" t="str">
        <f>$N$11</f>
        <v>KAOHSIUNG経由</v>
      </c>
      <c r="O23" s="117">
        <v>1</v>
      </c>
    </row>
    <row r="24" spans="1:15" s="3" customFormat="1" ht="18" customHeight="1" hidden="1">
      <c r="A24" s="104" t="s">
        <v>115</v>
      </c>
      <c r="B24" s="105" t="s">
        <v>116</v>
      </c>
      <c r="C24" s="106">
        <f>IF((ISBLANK($C$8)),"----",(($C$8)+($O$7*O24)))</f>
        <v>43208</v>
      </c>
      <c r="D24" s="107">
        <f t="shared" si="4"/>
        <v>43208</v>
      </c>
      <c r="E24" s="108">
        <f>$E$8+($O$7*O24)</f>
        <v>43209</v>
      </c>
      <c r="F24" s="109">
        <f t="shared" si="0"/>
        <v>43209</v>
      </c>
      <c r="G24" s="110">
        <f>$G$8+($O$7*O24)</f>
        <v>43210</v>
      </c>
      <c r="H24" s="108">
        <f>$H$8+($O$7*O24)</f>
        <v>43210</v>
      </c>
      <c r="I24" s="107">
        <f t="shared" si="1"/>
        <v>43210</v>
      </c>
      <c r="J24" s="111">
        <f t="shared" si="2"/>
        <v>43219</v>
      </c>
      <c r="K24" s="107">
        <f t="shared" si="3"/>
        <v>43219</v>
      </c>
      <c r="L24" s="112">
        <f>$L$8</f>
        <v>9</v>
      </c>
      <c r="M24" s="113" t="str">
        <f>$M$8</f>
        <v>ONE</v>
      </c>
      <c r="N24" s="114" t="str">
        <f>$N$8</f>
        <v>危険品受託</v>
      </c>
      <c r="O24" s="115">
        <v>2</v>
      </c>
    </row>
    <row r="25" spans="1:15" s="3" customFormat="1" ht="18" customHeight="1" hidden="1">
      <c r="A25" s="65" t="s">
        <v>101</v>
      </c>
      <c r="B25" s="66" t="s">
        <v>118</v>
      </c>
      <c r="C25" s="67" t="str">
        <f>IF((ISBLANK($C$10)),"----",(($C$10)+($O$7*O25)))</f>
        <v>----</v>
      </c>
      <c r="D25" s="68" t="str">
        <f t="shared" si="4"/>
        <v>----</v>
      </c>
      <c r="E25" s="69">
        <f>$E$9+($O$7*O25)</f>
        <v>43209</v>
      </c>
      <c r="F25" s="70">
        <f t="shared" si="0"/>
        <v>43209</v>
      </c>
      <c r="G25" s="71">
        <f>$G$9+($O$7*O25)</f>
        <v>43210</v>
      </c>
      <c r="H25" s="69">
        <f>$H$9+($O$7*O25)</f>
        <v>43210</v>
      </c>
      <c r="I25" s="68">
        <f t="shared" si="1"/>
        <v>43210</v>
      </c>
      <c r="J25" s="72">
        <f t="shared" si="2"/>
        <v>43219</v>
      </c>
      <c r="K25" s="68">
        <f t="shared" si="3"/>
        <v>43219</v>
      </c>
      <c r="L25" s="73">
        <f>$L$10</f>
        <v>9</v>
      </c>
      <c r="M25" s="74" t="str">
        <f>$M$9</f>
        <v>COSCO</v>
      </c>
      <c r="N25" s="75" t="str">
        <f>$N$10</f>
        <v>-</v>
      </c>
      <c r="O25" s="116">
        <v>2</v>
      </c>
    </row>
    <row r="26" spans="1:15" s="3" customFormat="1" ht="18" customHeight="1" hidden="1">
      <c r="A26" s="49" t="s">
        <v>92</v>
      </c>
      <c r="B26" s="50" t="s">
        <v>129</v>
      </c>
      <c r="C26" s="91" t="str">
        <f>IF((ISBLANK($C$10)),"----",(($C$10)+($O$7*O26)))</f>
        <v>----</v>
      </c>
      <c r="D26" s="92" t="str">
        <f t="shared" si="4"/>
        <v>----</v>
      </c>
      <c r="E26" s="25">
        <f>$E$10+($O$7*O26)</f>
        <v>43210</v>
      </c>
      <c r="F26" s="26">
        <f t="shared" si="0"/>
        <v>43210</v>
      </c>
      <c r="G26" s="55">
        <f>$G$10+($O$7*O26)</f>
        <v>43213</v>
      </c>
      <c r="H26" s="25">
        <f>$H$10+($O$7*O26)</f>
        <v>43213</v>
      </c>
      <c r="I26" s="24">
        <f t="shared" si="1"/>
        <v>43213</v>
      </c>
      <c r="J26" s="54">
        <f t="shared" si="2"/>
        <v>43222</v>
      </c>
      <c r="K26" s="24">
        <f t="shared" si="3"/>
        <v>43222</v>
      </c>
      <c r="L26" s="31">
        <f>$L$8</f>
        <v>9</v>
      </c>
      <c r="M26" s="34" t="str">
        <f>$M$10</f>
        <v>SITC</v>
      </c>
      <c r="N26" s="28" t="str">
        <f>$N$10</f>
        <v>-</v>
      </c>
      <c r="O26" s="116">
        <v>2</v>
      </c>
    </row>
    <row r="27" spans="1:15" s="3" customFormat="1" ht="18" customHeight="1" hidden="1" thickBot="1">
      <c r="A27" s="118" t="s">
        <v>119</v>
      </c>
      <c r="B27" s="119" t="s">
        <v>126</v>
      </c>
      <c r="C27" s="120" t="str">
        <f>IF((ISBLANK($C$10)),"----",(($C$10)+($O$7*O27)))</f>
        <v>----</v>
      </c>
      <c r="D27" s="121" t="str">
        <f t="shared" si="4"/>
        <v>----</v>
      </c>
      <c r="E27" s="122">
        <f>$E$11+($O$7*O27)</f>
        <v>43207</v>
      </c>
      <c r="F27" s="123">
        <f t="shared" si="0"/>
        <v>43207</v>
      </c>
      <c r="G27" s="124">
        <f>$G$11+($O$7*O27)</f>
        <v>43208</v>
      </c>
      <c r="H27" s="122">
        <f>$H$11+($O$7*O27)</f>
        <v>43208</v>
      </c>
      <c r="I27" s="121">
        <f t="shared" si="1"/>
        <v>43208</v>
      </c>
      <c r="J27" s="125">
        <f t="shared" si="2"/>
        <v>43218</v>
      </c>
      <c r="K27" s="121">
        <f t="shared" si="3"/>
        <v>43218</v>
      </c>
      <c r="L27" s="126">
        <f>$L$11</f>
        <v>10</v>
      </c>
      <c r="M27" s="127" t="str">
        <f>$M$11</f>
        <v>EVER</v>
      </c>
      <c r="N27" s="128" t="str">
        <f>$N$11</f>
        <v>KAOHSIUNG経由</v>
      </c>
      <c r="O27" s="117">
        <v>2</v>
      </c>
    </row>
    <row r="28" spans="1:15" s="3" customFormat="1" ht="18" customHeight="1" hidden="1">
      <c r="A28" s="104" t="s">
        <v>117</v>
      </c>
      <c r="B28" s="105" t="s">
        <v>95</v>
      </c>
      <c r="C28" s="106">
        <f>IF((ISBLANK($C$8)),"----",(($C$8)+($O$7*O28)))</f>
        <v>43215</v>
      </c>
      <c r="D28" s="107">
        <f t="shared" si="4"/>
        <v>43215</v>
      </c>
      <c r="E28" s="108">
        <f>$E$8+($O$7*O28)</f>
        <v>43216</v>
      </c>
      <c r="F28" s="109">
        <f t="shared" si="0"/>
        <v>43216</v>
      </c>
      <c r="G28" s="110">
        <f>$G$8+($O$7*O28)</f>
        <v>43217</v>
      </c>
      <c r="H28" s="108">
        <f>$H$8+($O$7*O28)</f>
        <v>43217</v>
      </c>
      <c r="I28" s="107">
        <f t="shared" si="1"/>
        <v>43217</v>
      </c>
      <c r="J28" s="111">
        <f t="shared" si="2"/>
        <v>43226</v>
      </c>
      <c r="K28" s="107">
        <f t="shared" si="3"/>
        <v>43226</v>
      </c>
      <c r="L28" s="112">
        <f>$L$8</f>
        <v>9</v>
      </c>
      <c r="M28" s="113" t="str">
        <f>$M$8</f>
        <v>ONE</v>
      </c>
      <c r="N28" s="114" t="str">
        <f>$N$8</f>
        <v>危険品受託</v>
      </c>
      <c r="O28" s="115">
        <v>3</v>
      </c>
    </row>
    <row r="29" spans="1:15" s="3" customFormat="1" ht="18" customHeight="1" hidden="1">
      <c r="A29" s="65" t="s">
        <v>103</v>
      </c>
      <c r="B29" s="66" t="s">
        <v>118</v>
      </c>
      <c r="C29" s="67" t="str">
        <f>IF((ISBLANK($C$10)),"----",(($C$10)+($O$7*O29)))</f>
        <v>----</v>
      </c>
      <c r="D29" s="68" t="str">
        <f t="shared" si="4"/>
        <v>----</v>
      </c>
      <c r="E29" s="69">
        <f>$E$9+($O$7*O29)</f>
        <v>43216</v>
      </c>
      <c r="F29" s="70">
        <f t="shared" si="0"/>
        <v>43216</v>
      </c>
      <c r="G29" s="71">
        <f>$G$9+($O$7*O29)</f>
        <v>43217</v>
      </c>
      <c r="H29" s="69">
        <f>$H$9+($O$7*O29)</f>
        <v>43217</v>
      </c>
      <c r="I29" s="68">
        <f t="shared" si="1"/>
        <v>43217</v>
      </c>
      <c r="J29" s="72">
        <f t="shared" si="2"/>
        <v>43226</v>
      </c>
      <c r="K29" s="68">
        <f t="shared" si="3"/>
        <v>43226</v>
      </c>
      <c r="L29" s="73">
        <f>$L$10</f>
        <v>9</v>
      </c>
      <c r="M29" s="74" t="str">
        <f>$M$9</f>
        <v>COSCO</v>
      </c>
      <c r="N29" s="75" t="str">
        <f>$N$10</f>
        <v>-</v>
      </c>
      <c r="O29" s="116">
        <v>3</v>
      </c>
    </row>
    <row r="30" spans="1:15" s="3" customFormat="1" ht="18" customHeight="1" hidden="1">
      <c r="A30" s="49" t="s">
        <v>93</v>
      </c>
      <c r="B30" s="50" t="s">
        <v>130</v>
      </c>
      <c r="C30" s="91" t="str">
        <f>IF((ISBLANK($C$10)),"----",(($C$10)+($O$7*O30)))</f>
        <v>----</v>
      </c>
      <c r="D30" s="92" t="str">
        <f t="shared" si="4"/>
        <v>----</v>
      </c>
      <c r="E30" s="25">
        <f>$E$10+($O$7*O30)</f>
        <v>43217</v>
      </c>
      <c r="F30" s="26">
        <f t="shared" si="0"/>
        <v>43217</v>
      </c>
      <c r="G30" s="55">
        <f>$G$10+($O$7*O30)</f>
        <v>43220</v>
      </c>
      <c r="H30" s="25">
        <f>$H$10+($O$7*O30)</f>
        <v>43220</v>
      </c>
      <c r="I30" s="24">
        <f t="shared" si="1"/>
        <v>43220</v>
      </c>
      <c r="J30" s="54">
        <f t="shared" si="2"/>
        <v>43229</v>
      </c>
      <c r="K30" s="24">
        <f t="shared" si="3"/>
        <v>43229</v>
      </c>
      <c r="L30" s="31">
        <f>$L$8</f>
        <v>9</v>
      </c>
      <c r="M30" s="34" t="str">
        <f>$M$10</f>
        <v>SITC</v>
      </c>
      <c r="N30" s="28" t="str">
        <f>$N$10</f>
        <v>-</v>
      </c>
      <c r="O30" s="116">
        <v>3</v>
      </c>
    </row>
    <row r="31" spans="1:15" s="3" customFormat="1" ht="18" customHeight="1" hidden="1" thickBot="1">
      <c r="A31" s="118" t="s">
        <v>120</v>
      </c>
      <c r="B31" s="119" t="s">
        <v>127</v>
      </c>
      <c r="C31" s="120" t="str">
        <f>IF((ISBLANK($C$10)),"----",(($C$10)+($O$7*O31)))</f>
        <v>----</v>
      </c>
      <c r="D31" s="121" t="str">
        <f t="shared" si="4"/>
        <v>----</v>
      </c>
      <c r="E31" s="122">
        <f>$E$11+($O$7*O31)</f>
        <v>43214</v>
      </c>
      <c r="F31" s="123">
        <f t="shared" si="0"/>
        <v>43214</v>
      </c>
      <c r="G31" s="124">
        <f>$G$11+($O$7*O31)</f>
        <v>43215</v>
      </c>
      <c r="H31" s="122">
        <f>$H$11+($O$7*O31)</f>
        <v>43215</v>
      </c>
      <c r="I31" s="121">
        <f t="shared" si="1"/>
        <v>43215</v>
      </c>
      <c r="J31" s="125">
        <f t="shared" si="2"/>
        <v>43225</v>
      </c>
      <c r="K31" s="121">
        <f t="shared" si="3"/>
        <v>43225</v>
      </c>
      <c r="L31" s="126">
        <f>$L$11</f>
        <v>10</v>
      </c>
      <c r="M31" s="127" t="str">
        <f>$M$11</f>
        <v>EVER</v>
      </c>
      <c r="N31" s="128" t="str">
        <f>$N$11</f>
        <v>KAOHSIUNG経由</v>
      </c>
      <c r="O31" s="117">
        <v>3</v>
      </c>
    </row>
    <row r="32" spans="1:15" s="3" customFormat="1" ht="18" customHeight="1" hidden="1">
      <c r="A32" s="104" t="s">
        <v>113</v>
      </c>
      <c r="B32" s="105" t="s">
        <v>114</v>
      </c>
      <c r="C32" s="136">
        <v>43221</v>
      </c>
      <c r="D32" s="137">
        <f t="shared" si="4"/>
        <v>43221</v>
      </c>
      <c r="E32" s="138">
        <v>43222</v>
      </c>
      <c r="F32" s="139">
        <f t="shared" si="0"/>
        <v>43222</v>
      </c>
      <c r="G32" s="110">
        <f>$G$8+($O$7*O32)</f>
        <v>43224</v>
      </c>
      <c r="H32" s="108">
        <f>$H$8+($O$7*O32)</f>
        <v>43224</v>
      </c>
      <c r="I32" s="107">
        <f t="shared" si="1"/>
        <v>43224</v>
      </c>
      <c r="J32" s="111">
        <f t="shared" si="2"/>
        <v>43233</v>
      </c>
      <c r="K32" s="107">
        <f t="shared" si="3"/>
        <v>43233</v>
      </c>
      <c r="L32" s="112">
        <f>$L$8</f>
        <v>9</v>
      </c>
      <c r="M32" s="113" t="str">
        <f>$M$8</f>
        <v>ONE</v>
      </c>
      <c r="N32" s="114" t="str">
        <f>$N$8</f>
        <v>危険品受託</v>
      </c>
      <c r="O32" s="115">
        <v>4</v>
      </c>
    </row>
    <row r="33" spans="1:15" s="3" customFormat="1" ht="18" customHeight="1" hidden="1">
      <c r="A33" s="65" t="s">
        <v>104</v>
      </c>
      <c r="B33" s="66" t="s">
        <v>118</v>
      </c>
      <c r="C33" s="67" t="str">
        <f>IF((ISBLANK($C$10)),"----",(($C$10)+($O$7*O33)))</f>
        <v>----</v>
      </c>
      <c r="D33" s="68" t="str">
        <f t="shared" si="4"/>
        <v>----</v>
      </c>
      <c r="E33" s="140">
        <v>43222</v>
      </c>
      <c r="F33" s="141">
        <f t="shared" si="0"/>
        <v>43222</v>
      </c>
      <c r="G33" s="71">
        <f>$G$9+($O$7*O33)</f>
        <v>43224</v>
      </c>
      <c r="H33" s="69">
        <f>$H$9+($O$7*O33)</f>
        <v>43224</v>
      </c>
      <c r="I33" s="68">
        <f t="shared" si="1"/>
        <v>43224</v>
      </c>
      <c r="J33" s="72">
        <f t="shared" si="2"/>
        <v>43233</v>
      </c>
      <c r="K33" s="68">
        <f t="shared" si="3"/>
        <v>43233</v>
      </c>
      <c r="L33" s="73">
        <f>$L$10</f>
        <v>9</v>
      </c>
      <c r="M33" s="74" t="str">
        <f>$M$9</f>
        <v>COSCO</v>
      </c>
      <c r="N33" s="75" t="str">
        <f>$N$10</f>
        <v>-</v>
      </c>
      <c r="O33" s="116">
        <v>4</v>
      </c>
    </row>
    <row r="34" spans="1:15" s="3" customFormat="1" ht="18" customHeight="1" hidden="1">
      <c r="A34" s="49" t="s">
        <v>86</v>
      </c>
      <c r="B34" s="50" t="s">
        <v>133</v>
      </c>
      <c r="C34" s="91" t="str">
        <f>IF((ISBLANK($C$10)),"----",(($C$10)+($O$7*O34)))</f>
        <v>----</v>
      </c>
      <c r="D34" s="92" t="str">
        <f t="shared" si="4"/>
        <v>----</v>
      </c>
      <c r="E34" s="25">
        <f>$E$10+($O$7*O34)</f>
        <v>43224</v>
      </c>
      <c r="F34" s="26">
        <f t="shared" si="0"/>
        <v>43224</v>
      </c>
      <c r="G34" s="55">
        <f>$G$10+($O$7*O34)</f>
        <v>43227</v>
      </c>
      <c r="H34" s="25">
        <f>$H$10+($O$7*O34)</f>
        <v>43227</v>
      </c>
      <c r="I34" s="24">
        <f t="shared" si="1"/>
        <v>43227</v>
      </c>
      <c r="J34" s="54">
        <f t="shared" si="2"/>
        <v>43236</v>
      </c>
      <c r="K34" s="24">
        <f t="shared" si="3"/>
        <v>43236</v>
      </c>
      <c r="L34" s="31">
        <f>$L$8</f>
        <v>9</v>
      </c>
      <c r="M34" s="34" t="str">
        <f>$M$10</f>
        <v>SITC</v>
      </c>
      <c r="N34" s="28" t="str">
        <f>$N$10</f>
        <v>-</v>
      </c>
      <c r="O34" s="116">
        <v>4</v>
      </c>
    </row>
    <row r="35" spans="1:15" s="3" customFormat="1" ht="18" customHeight="1" hidden="1" thickBot="1">
      <c r="A35" s="118" t="s">
        <v>121</v>
      </c>
      <c r="B35" s="119" t="s">
        <v>140</v>
      </c>
      <c r="C35" s="120" t="str">
        <f>IF((ISBLANK($C$10)),"----",(($C$10)+($O$7*O35)))</f>
        <v>----</v>
      </c>
      <c r="D35" s="121" t="str">
        <f t="shared" si="4"/>
        <v>----</v>
      </c>
      <c r="E35" s="122">
        <f>$E$11+($O$7*O35)</f>
        <v>43221</v>
      </c>
      <c r="F35" s="123">
        <f t="shared" si="0"/>
        <v>43221</v>
      </c>
      <c r="G35" s="124">
        <f>$G$11+($O$7*O35)</f>
        <v>43222</v>
      </c>
      <c r="H35" s="122">
        <f>$H$11+($O$7*O35)</f>
        <v>43222</v>
      </c>
      <c r="I35" s="121">
        <f t="shared" si="1"/>
        <v>43222</v>
      </c>
      <c r="J35" s="125">
        <f t="shared" si="2"/>
        <v>43232</v>
      </c>
      <c r="K35" s="121">
        <f t="shared" si="3"/>
        <v>43232</v>
      </c>
      <c r="L35" s="126">
        <f>$L$11</f>
        <v>10</v>
      </c>
      <c r="M35" s="127" t="str">
        <f>$M$11</f>
        <v>EVER</v>
      </c>
      <c r="N35" s="128" t="str">
        <f>$N$11</f>
        <v>KAOHSIUNG経由</v>
      </c>
      <c r="O35" s="117">
        <v>4</v>
      </c>
    </row>
    <row r="36" spans="1:15" s="3" customFormat="1" ht="18" customHeight="1" hidden="1">
      <c r="A36" s="104" t="s">
        <v>115</v>
      </c>
      <c r="B36" s="105" t="s">
        <v>116</v>
      </c>
      <c r="C36" s="106">
        <f>IF((ISBLANK($C$8)),"----",(($C$8)+($O$7*O36)))</f>
        <v>43229</v>
      </c>
      <c r="D36" s="107">
        <f t="shared" si="4"/>
        <v>43229</v>
      </c>
      <c r="E36" s="108">
        <f>$E$8+($O$7*O36)</f>
        <v>43230</v>
      </c>
      <c r="F36" s="109">
        <f t="shared" si="0"/>
        <v>43230</v>
      </c>
      <c r="G36" s="110">
        <f>$G$8+($O$7*O36)</f>
        <v>43231</v>
      </c>
      <c r="H36" s="108">
        <f>$H$8+($O$7*O36)</f>
        <v>43231</v>
      </c>
      <c r="I36" s="107">
        <f t="shared" si="1"/>
        <v>43231</v>
      </c>
      <c r="J36" s="111">
        <f t="shared" si="2"/>
        <v>43240</v>
      </c>
      <c r="K36" s="107">
        <f t="shared" si="3"/>
        <v>43240</v>
      </c>
      <c r="L36" s="112">
        <f>$L$8</f>
        <v>9</v>
      </c>
      <c r="M36" s="113" t="str">
        <f>$M$8</f>
        <v>ONE</v>
      </c>
      <c r="N36" s="114" t="str">
        <f>$N$8</f>
        <v>危険品受託</v>
      </c>
      <c r="O36" s="115">
        <v>5</v>
      </c>
    </row>
    <row r="37" spans="1:15" s="3" customFormat="1" ht="18" customHeight="1" hidden="1">
      <c r="A37" s="65" t="s">
        <v>101</v>
      </c>
      <c r="B37" s="66" t="s">
        <v>131</v>
      </c>
      <c r="C37" s="67" t="str">
        <f>IF((ISBLANK($C$10)),"----",(($C$10)+($O$7*O37)))</f>
        <v>----</v>
      </c>
      <c r="D37" s="68" t="str">
        <f t="shared" si="4"/>
        <v>----</v>
      </c>
      <c r="E37" s="69">
        <f>$E$9+($O$7*O37)</f>
        <v>43230</v>
      </c>
      <c r="F37" s="70">
        <f t="shared" si="0"/>
        <v>43230</v>
      </c>
      <c r="G37" s="71">
        <f>$G$9+($O$7*O37)</f>
        <v>43231</v>
      </c>
      <c r="H37" s="69">
        <f>$H$9+($O$7*O37)</f>
        <v>43231</v>
      </c>
      <c r="I37" s="68">
        <f t="shared" si="1"/>
        <v>43231</v>
      </c>
      <c r="J37" s="72">
        <f t="shared" si="2"/>
        <v>43240</v>
      </c>
      <c r="K37" s="68">
        <f t="shared" si="3"/>
        <v>43240</v>
      </c>
      <c r="L37" s="73">
        <f>$L$10</f>
        <v>9</v>
      </c>
      <c r="M37" s="74" t="str">
        <f>$M$9</f>
        <v>COSCO</v>
      </c>
      <c r="N37" s="75" t="str">
        <f>$N$10</f>
        <v>-</v>
      </c>
      <c r="O37" s="116">
        <v>5</v>
      </c>
    </row>
    <row r="38" spans="1:15" s="3" customFormat="1" ht="18" customHeight="1" hidden="1">
      <c r="A38" s="49" t="s">
        <v>134</v>
      </c>
      <c r="B38" s="50" t="s">
        <v>133</v>
      </c>
      <c r="C38" s="91" t="str">
        <f>IF((ISBLANK($C$10)),"----",(($C$10)+($O$7*O38)))</f>
        <v>----</v>
      </c>
      <c r="D38" s="92" t="str">
        <f t="shared" si="4"/>
        <v>----</v>
      </c>
      <c r="E38" s="25">
        <f>$E$10+($O$7*O38)</f>
        <v>43231</v>
      </c>
      <c r="F38" s="26">
        <f t="shared" si="0"/>
        <v>43231</v>
      </c>
      <c r="G38" s="55">
        <f>$G$10+($O$7*O38)</f>
        <v>43234</v>
      </c>
      <c r="H38" s="25">
        <f>$H$10+($O$7*O38)</f>
        <v>43234</v>
      </c>
      <c r="I38" s="24">
        <f t="shared" si="1"/>
        <v>43234</v>
      </c>
      <c r="J38" s="54">
        <f t="shared" si="2"/>
        <v>43243</v>
      </c>
      <c r="K38" s="24">
        <f t="shared" si="3"/>
        <v>43243</v>
      </c>
      <c r="L38" s="31">
        <f>$L$8</f>
        <v>9</v>
      </c>
      <c r="M38" s="34" t="str">
        <f>$M$10</f>
        <v>SITC</v>
      </c>
      <c r="N38" s="28" t="str">
        <f>$N$10</f>
        <v>-</v>
      </c>
      <c r="O38" s="116">
        <v>5</v>
      </c>
    </row>
    <row r="39" spans="1:15" s="3" customFormat="1" ht="18" customHeight="1" hidden="1" thickBot="1">
      <c r="A39" s="118" t="s">
        <v>122</v>
      </c>
      <c r="B39" s="119" t="s">
        <v>141</v>
      </c>
      <c r="C39" s="120" t="str">
        <f>IF((ISBLANK($C$10)),"----",(($C$10)+($O$7*O39)))</f>
        <v>----</v>
      </c>
      <c r="D39" s="121" t="str">
        <f t="shared" si="4"/>
        <v>----</v>
      </c>
      <c r="E39" s="122">
        <f>$E$11+($O$7*O39)</f>
        <v>43228</v>
      </c>
      <c r="F39" s="123">
        <f t="shared" si="0"/>
        <v>43228</v>
      </c>
      <c r="G39" s="133">
        <v>43230</v>
      </c>
      <c r="H39" s="134">
        <v>43230</v>
      </c>
      <c r="I39" s="132">
        <f t="shared" si="1"/>
        <v>43230</v>
      </c>
      <c r="J39" s="131">
        <f t="shared" si="2"/>
        <v>43238</v>
      </c>
      <c r="K39" s="132">
        <f t="shared" si="3"/>
        <v>43238</v>
      </c>
      <c r="L39" s="135">
        <v>8</v>
      </c>
      <c r="M39" s="127" t="str">
        <f>$M$11</f>
        <v>EVER</v>
      </c>
      <c r="N39" s="128" t="str">
        <f>$N$11</f>
        <v>KAOHSIUNG経由</v>
      </c>
      <c r="O39" s="117">
        <v>5</v>
      </c>
    </row>
    <row r="40" spans="1:15" s="3" customFormat="1" ht="18" customHeight="1" hidden="1">
      <c r="A40" s="104" t="s">
        <v>117</v>
      </c>
      <c r="B40" s="105" t="s">
        <v>135</v>
      </c>
      <c r="C40" s="106">
        <f>IF((ISBLANK($C$8)),"----",(($C$8)+($O$7*O40)))</f>
        <v>43236</v>
      </c>
      <c r="D40" s="107">
        <f t="shared" si="4"/>
        <v>43236</v>
      </c>
      <c r="E40" s="108">
        <f>$E$8+($O$7*O40)</f>
        <v>43237</v>
      </c>
      <c r="F40" s="109">
        <f aca="true" t="shared" si="5" ref="F40:F71">E40</f>
        <v>43237</v>
      </c>
      <c r="G40" s="110">
        <f>$G$8+($O$7*O40)</f>
        <v>43238</v>
      </c>
      <c r="H40" s="108">
        <f>$H$8+($O$7*O40)</f>
        <v>43238</v>
      </c>
      <c r="I40" s="107">
        <f aca="true" t="shared" si="6" ref="I40:I71">H40</f>
        <v>43238</v>
      </c>
      <c r="J40" s="111">
        <f aca="true" t="shared" si="7" ref="J40:J58">H40+L40</f>
        <v>43247</v>
      </c>
      <c r="K40" s="107">
        <f aca="true" t="shared" si="8" ref="K40:K71">J40</f>
        <v>43247</v>
      </c>
      <c r="L40" s="112">
        <f>$L$8</f>
        <v>9</v>
      </c>
      <c r="M40" s="113" t="str">
        <f>$M$8</f>
        <v>ONE</v>
      </c>
      <c r="N40" s="114" t="str">
        <f>$N$8</f>
        <v>危険品受託</v>
      </c>
      <c r="O40" s="115">
        <v>6</v>
      </c>
    </row>
    <row r="41" spans="1:15" s="3" customFormat="1" ht="18" customHeight="1" hidden="1">
      <c r="A41" s="65" t="s">
        <v>103</v>
      </c>
      <c r="B41" s="66" t="s">
        <v>131</v>
      </c>
      <c r="C41" s="67" t="str">
        <f>IF((ISBLANK($C$10)),"----",(($C$10)+($O$7*O41)))</f>
        <v>----</v>
      </c>
      <c r="D41" s="68" t="str">
        <f t="shared" si="4"/>
        <v>----</v>
      </c>
      <c r="E41" s="69">
        <f>$E$9+($O$7*O41)</f>
        <v>43237</v>
      </c>
      <c r="F41" s="70">
        <f t="shared" si="5"/>
        <v>43237</v>
      </c>
      <c r="G41" s="71">
        <f>$G$9+($O$7*O41)</f>
        <v>43238</v>
      </c>
      <c r="H41" s="69">
        <f>$H$9+($O$7*O41)</f>
        <v>43238</v>
      </c>
      <c r="I41" s="68">
        <f t="shared" si="6"/>
        <v>43238</v>
      </c>
      <c r="J41" s="72">
        <f t="shared" si="7"/>
        <v>43247</v>
      </c>
      <c r="K41" s="68">
        <f t="shared" si="8"/>
        <v>43247</v>
      </c>
      <c r="L41" s="73">
        <f>$L$10</f>
        <v>9</v>
      </c>
      <c r="M41" s="74" t="str">
        <f>$M$9</f>
        <v>COSCO</v>
      </c>
      <c r="N41" s="75" t="str">
        <f>$N$10</f>
        <v>-</v>
      </c>
      <c r="O41" s="116">
        <v>6</v>
      </c>
    </row>
    <row r="42" spans="1:15" s="3" customFormat="1" ht="18" customHeight="1" hidden="1">
      <c r="A42" s="49" t="s">
        <v>76</v>
      </c>
      <c r="B42" s="50" t="s">
        <v>133</v>
      </c>
      <c r="C42" s="91" t="str">
        <f>IF((ISBLANK($C$10)),"----",(($C$10)+($O$7*O42)))</f>
        <v>----</v>
      </c>
      <c r="D42" s="92" t="str">
        <f t="shared" si="4"/>
        <v>----</v>
      </c>
      <c r="E42" s="25">
        <f>$E$10+($O$7*O42)</f>
        <v>43238</v>
      </c>
      <c r="F42" s="26">
        <f t="shared" si="5"/>
        <v>43238</v>
      </c>
      <c r="G42" s="55">
        <f>$G$10+($O$7*O42)</f>
        <v>43241</v>
      </c>
      <c r="H42" s="25">
        <f>$H$10+($O$7*O42)</f>
        <v>43241</v>
      </c>
      <c r="I42" s="24">
        <f t="shared" si="6"/>
        <v>43241</v>
      </c>
      <c r="J42" s="54">
        <f t="shared" si="7"/>
        <v>43250</v>
      </c>
      <c r="K42" s="24">
        <f t="shared" si="8"/>
        <v>43250</v>
      </c>
      <c r="L42" s="31">
        <f>$L$8</f>
        <v>9</v>
      </c>
      <c r="M42" s="34" t="str">
        <f>$M$10</f>
        <v>SITC</v>
      </c>
      <c r="N42" s="28" t="str">
        <f>$N$10</f>
        <v>-</v>
      </c>
      <c r="O42" s="116">
        <v>6</v>
      </c>
    </row>
    <row r="43" spans="1:15" s="3" customFormat="1" ht="18" customHeight="1" hidden="1" thickBot="1">
      <c r="A43" s="118" t="s">
        <v>119</v>
      </c>
      <c r="B43" s="119" t="s">
        <v>142</v>
      </c>
      <c r="C43" s="120" t="str">
        <f>IF((ISBLANK($C$10)),"----",(($C$10)+($O$7*O43)))</f>
        <v>----</v>
      </c>
      <c r="D43" s="121" t="str">
        <f t="shared" si="4"/>
        <v>----</v>
      </c>
      <c r="E43" s="122">
        <f>$E$11+($O$7*O43)</f>
        <v>43235</v>
      </c>
      <c r="F43" s="123">
        <f t="shared" si="5"/>
        <v>43235</v>
      </c>
      <c r="G43" s="124">
        <f>$G$11+($O$7*O43)</f>
        <v>43236</v>
      </c>
      <c r="H43" s="122">
        <f>$H$11+($O$7*O43)</f>
        <v>43236</v>
      </c>
      <c r="I43" s="121">
        <f t="shared" si="6"/>
        <v>43236</v>
      </c>
      <c r="J43" s="125">
        <f t="shared" si="7"/>
        <v>43246</v>
      </c>
      <c r="K43" s="121">
        <f t="shared" si="8"/>
        <v>43246</v>
      </c>
      <c r="L43" s="126">
        <f>$L$11</f>
        <v>10</v>
      </c>
      <c r="M43" s="127" t="str">
        <f>$M$11</f>
        <v>EVER</v>
      </c>
      <c r="N43" s="128" t="str">
        <f>$N$11</f>
        <v>KAOHSIUNG経由</v>
      </c>
      <c r="O43" s="117">
        <v>6</v>
      </c>
    </row>
    <row r="44" spans="1:15" s="3" customFormat="1" ht="18" customHeight="1" hidden="1">
      <c r="A44" s="104" t="s">
        <v>136</v>
      </c>
      <c r="B44" s="105" t="s">
        <v>137</v>
      </c>
      <c r="C44" s="106">
        <f>IF((ISBLANK($C$8)),"----",(($C$8)+($O$7*O44)))</f>
        <v>43243</v>
      </c>
      <c r="D44" s="107">
        <f aca="true" t="shared" si="9" ref="D44:D75">C44</f>
        <v>43243</v>
      </c>
      <c r="E44" s="108">
        <f>$E$8+($O$7*O44)</f>
        <v>43244</v>
      </c>
      <c r="F44" s="109">
        <f t="shared" si="5"/>
        <v>43244</v>
      </c>
      <c r="G44" s="110">
        <f>$G$8+($O$7*O44)</f>
        <v>43245</v>
      </c>
      <c r="H44" s="108">
        <f>$H$8+($O$7*O44)</f>
        <v>43245</v>
      </c>
      <c r="I44" s="107">
        <f t="shared" si="6"/>
        <v>43245</v>
      </c>
      <c r="J44" s="111">
        <f t="shared" si="7"/>
        <v>43254</v>
      </c>
      <c r="K44" s="107">
        <f t="shared" si="8"/>
        <v>43254</v>
      </c>
      <c r="L44" s="112">
        <f>$L$8</f>
        <v>9</v>
      </c>
      <c r="M44" s="113" t="str">
        <f>$M$8</f>
        <v>ONE</v>
      </c>
      <c r="N44" s="114" t="str">
        <f>$N$8</f>
        <v>危険品受託</v>
      </c>
      <c r="O44" s="115">
        <v>7</v>
      </c>
    </row>
    <row r="45" spans="1:15" s="3" customFormat="1" ht="18" customHeight="1" hidden="1">
      <c r="A45" s="65" t="s">
        <v>104</v>
      </c>
      <c r="B45" s="66" t="s">
        <v>131</v>
      </c>
      <c r="C45" s="67" t="str">
        <f>IF((ISBLANK($C$10)),"----",(($C$10)+($O$7*O45)))</f>
        <v>----</v>
      </c>
      <c r="D45" s="68" t="str">
        <f t="shared" si="9"/>
        <v>----</v>
      </c>
      <c r="E45" s="69">
        <f>$E$9+($O$7*O45)</f>
        <v>43244</v>
      </c>
      <c r="F45" s="70">
        <f t="shared" si="5"/>
        <v>43244</v>
      </c>
      <c r="G45" s="71">
        <f>$G$9+($O$7*O45)</f>
        <v>43245</v>
      </c>
      <c r="H45" s="69">
        <f>$H$9+($O$7*O45)</f>
        <v>43245</v>
      </c>
      <c r="I45" s="68">
        <f t="shared" si="6"/>
        <v>43245</v>
      </c>
      <c r="J45" s="72">
        <f t="shared" si="7"/>
        <v>43254</v>
      </c>
      <c r="K45" s="68">
        <f t="shared" si="8"/>
        <v>43254</v>
      </c>
      <c r="L45" s="73">
        <f>$L$10</f>
        <v>9</v>
      </c>
      <c r="M45" s="74" t="str">
        <f>$M$9</f>
        <v>COSCO</v>
      </c>
      <c r="N45" s="75" t="str">
        <f>$N$10</f>
        <v>-</v>
      </c>
      <c r="O45" s="116">
        <v>7</v>
      </c>
    </row>
    <row r="46" spans="1:15" s="3" customFormat="1" ht="18" customHeight="1" hidden="1">
      <c r="A46" s="49" t="s">
        <v>78</v>
      </c>
      <c r="B46" s="50"/>
      <c r="C46" s="91" t="str">
        <f>IF((ISBLANK($C$10)),"----",(($C$10)+($O$7*O46)))</f>
        <v>----</v>
      </c>
      <c r="D46" s="92" t="str">
        <f t="shared" si="9"/>
        <v>----</v>
      </c>
      <c r="E46" s="25">
        <f>$E$10+($O$7*O46)</f>
        <v>43245</v>
      </c>
      <c r="F46" s="26">
        <f t="shared" si="5"/>
        <v>43245</v>
      </c>
      <c r="G46" s="55">
        <f>$G$10+($O$7*O46)</f>
        <v>43248</v>
      </c>
      <c r="H46" s="25">
        <f>$H$10+($O$7*O46)</f>
        <v>43248</v>
      </c>
      <c r="I46" s="24">
        <f t="shared" si="6"/>
        <v>43248</v>
      </c>
      <c r="J46" s="54">
        <f t="shared" si="7"/>
        <v>43257</v>
      </c>
      <c r="K46" s="24">
        <f t="shared" si="8"/>
        <v>43257</v>
      </c>
      <c r="L46" s="31">
        <f>$L$8</f>
        <v>9</v>
      </c>
      <c r="M46" s="34" t="str">
        <f>$M$10</f>
        <v>SITC</v>
      </c>
      <c r="N46" s="28" t="str">
        <f>$N$10</f>
        <v>-</v>
      </c>
      <c r="O46" s="116">
        <v>7</v>
      </c>
    </row>
    <row r="47" spans="1:15" s="3" customFormat="1" ht="18" customHeight="1" hidden="1" thickBot="1">
      <c r="A47" s="118" t="s">
        <v>143</v>
      </c>
      <c r="B47" s="119" t="s">
        <v>144</v>
      </c>
      <c r="C47" s="120" t="str">
        <f>IF((ISBLANK($C$10)),"----",(($C$10)+($O$7*O47)))</f>
        <v>----</v>
      </c>
      <c r="D47" s="121" t="str">
        <f t="shared" si="9"/>
        <v>----</v>
      </c>
      <c r="E47" s="122">
        <f>$E$11+($O$7*O47)</f>
        <v>43242</v>
      </c>
      <c r="F47" s="123">
        <f t="shared" si="5"/>
        <v>43242</v>
      </c>
      <c r="G47" s="124">
        <f>$G$11+($O$7*O47)</f>
        <v>43243</v>
      </c>
      <c r="H47" s="122">
        <f>$H$11+($O$7*O47)</f>
        <v>43243</v>
      </c>
      <c r="I47" s="121">
        <f t="shared" si="6"/>
        <v>43243</v>
      </c>
      <c r="J47" s="125">
        <f t="shared" si="7"/>
        <v>43253</v>
      </c>
      <c r="K47" s="121">
        <f t="shared" si="8"/>
        <v>43253</v>
      </c>
      <c r="L47" s="126">
        <f>$L$11</f>
        <v>10</v>
      </c>
      <c r="M47" s="127" t="str">
        <f>$M$11</f>
        <v>EVER</v>
      </c>
      <c r="N47" s="128" t="str">
        <f>$N$11</f>
        <v>KAOHSIUNG経由</v>
      </c>
      <c r="O47" s="117">
        <v>7</v>
      </c>
    </row>
    <row r="48" spans="1:15" s="3" customFormat="1" ht="18" customHeight="1" hidden="1">
      <c r="A48" s="104" t="s">
        <v>138</v>
      </c>
      <c r="B48" s="105" t="s">
        <v>139</v>
      </c>
      <c r="C48" s="106">
        <f>IF((ISBLANK($C$8)),"----",(($C$8)+($O$7*O48)))</f>
        <v>43250</v>
      </c>
      <c r="D48" s="107">
        <f t="shared" si="9"/>
        <v>43250</v>
      </c>
      <c r="E48" s="108">
        <f>$E$8+($O$7*O48)</f>
        <v>43251</v>
      </c>
      <c r="F48" s="109">
        <f t="shared" si="5"/>
        <v>43251</v>
      </c>
      <c r="G48" s="110">
        <f>$G$8+($O$7*O48)</f>
        <v>43252</v>
      </c>
      <c r="H48" s="108">
        <f>$H$8+($O$7*O48)</f>
        <v>43252</v>
      </c>
      <c r="I48" s="107">
        <f t="shared" si="6"/>
        <v>43252</v>
      </c>
      <c r="J48" s="111">
        <f t="shared" si="7"/>
        <v>43261</v>
      </c>
      <c r="K48" s="107">
        <f t="shared" si="8"/>
        <v>43261</v>
      </c>
      <c r="L48" s="112">
        <f>$L$8</f>
        <v>9</v>
      </c>
      <c r="M48" s="113" t="str">
        <f>$M$8</f>
        <v>ONE</v>
      </c>
      <c r="N48" s="114" t="str">
        <f>$N$8</f>
        <v>危険品受託</v>
      </c>
      <c r="O48" s="115">
        <v>8</v>
      </c>
    </row>
    <row r="49" spans="1:15" s="3" customFormat="1" ht="18" customHeight="1" hidden="1">
      <c r="A49" s="65" t="s">
        <v>101</v>
      </c>
      <c r="B49" s="66" t="s">
        <v>132</v>
      </c>
      <c r="C49" s="67" t="str">
        <f>IF((ISBLANK($C$10)),"----",(($C$10)+($O$7*O49)))</f>
        <v>----</v>
      </c>
      <c r="D49" s="68" t="str">
        <f t="shared" si="9"/>
        <v>----</v>
      </c>
      <c r="E49" s="69">
        <f>$E$9+($O$7*O49)</f>
        <v>43251</v>
      </c>
      <c r="F49" s="70">
        <f t="shared" si="5"/>
        <v>43251</v>
      </c>
      <c r="G49" s="71">
        <f>$G$9+($O$7*O49)</f>
        <v>43252</v>
      </c>
      <c r="H49" s="69">
        <f>$H$9+($O$7*O49)</f>
        <v>43252</v>
      </c>
      <c r="I49" s="68">
        <f t="shared" si="6"/>
        <v>43252</v>
      </c>
      <c r="J49" s="72">
        <f t="shared" si="7"/>
        <v>43261</v>
      </c>
      <c r="K49" s="68">
        <f t="shared" si="8"/>
        <v>43261</v>
      </c>
      <c r="L49" s="73">
        <f>$L$10</f>
        <v>9</v>
      </c>
      <c r="M49" s="74" t="str">
        <f>$M$9</f>
        <v>COSCO</v>
      </c>
      <c r="N49" s="75" t="str">
        <f>$N$10</f>
        <v>-</v>
      </c>
      <c r="O49" s="116">
        <v>8</v>
      </c>
    </row>
    <row r="50" spans="1:15" s="3" customFormat="1" ht="18" customHeight="1" hidden="1">
      <c r="A50" s="49" t="s">
        <v>78</v>
      </c>
      <c r="B50" s="50"/>
      <c r="C50" s="91" t="str">
        <f>IF((ISBLANK($C$10)),"----",(($C$10)+($O$7*O50)))</f>
        <v>----</v>
      </c>
      <c r="D50" s="92" t="str">
        <f t="shared" si="9"/>
        <v>----</v>
      </c>
      <c r="E50" s="25">
        <f>$E$10+($O$7*O50)</f>
        <v>43252</v>
      </c>
      <c r="F50" s="26">
        <f t="shared" si="5"/>
        <v>43252</v>
      </c>
      <c r="G50" s="55">
        <f>$G$10+($O$7*O50)</f>
        <v>43255</v>
      </c>
      <c r="H50" s="25">
        <f>$H$10+($O$7*O50)</f>
        <v>43255</v>
      </c>
      <c r="I50" s="24">
        <f t="shared" si="6"/>
        <v>43255</v>
      </c>
      <c r="J50" s="54">
        <f t="shared" si="7"/>
        <v>43264</v>
      </c>
      <c r="K50" s="24">
        <f t="shared" si="8"/>
        <v>43264</v>
      </c>
      <c r="L50" s="31">
        <f>$L$8</f>
        <v>9</v>
      </c>
      <c r="M50" s="34" t="str">
        <f>$M$10</f>
        <v>SITC</v>
      </c>
      <c r="N50" s="28" t="str">
        <f>$N$10</f>
        <v>-</v>
      </c>
      <c r="O50" s="116">
        <v>8</v>
      </c>
    </row>
    <row r="51" spans="1:15" s="3" customFormat="1" ht="18" customHeight="1" hidden="1" thickBot="1">
      <c r="A51" s="118" t="s">
        <v>121</v>
      </c>
      <c r="B51" s="119" t="s">
        <v>145</v>
      </c>
      <c r="C51" s="120" t="str">
        <f>IF((ISBLANK($C$10)),"----",(($C$10)+($O$7*O51)))</f>
        <v>----</v>
      </c>
      <c r="D51" s="121" t="str">
        <f t="shared" si="9"/>
        <v>----</v>
      </c>
      <c r="E51" s="122">
        <f>$E$11+($O$7*O51)</f>
        <v>43249</v>
      </c>
      <c r="F51" s="123">
        <f t="shared" si="5"/>
        <v>43249</v>
      </c>
      <c r="G51" s="124">
        <f>$G$11+($O$7*O51)</f>
        <v>43250</v>
      </c>
      <c r="H51" s="122">
        <f>$H$11+($O$7*O51)</f>
        <v>43250</v>
      </c>
      <c r="I51" s="121">
        <f t="shared" si="6"/>
        <v>43250</v>
      </c>
      <c r="J51" s="125">
        <f t="shared" si="7"/>
        <v>43260</v>
      </c>
      <c r="K51" s="121">
        <f t="shared" si="8"/>
        <v>43260</v>
      </c>
      <c r="L51" s="126">
        <f>$L$11</f>
        <v>10</v>
      </c>
      <c r="M51" s="127" t="str">
        <f>$M$11</f>
        <v>EVER</v>
      </c>
      <c r="N51" s="128" t="str">
        <f>$N$11</f>
        <v>KAOHSIUNG経由</v>
      </c>
      <c r="O51" s="117">
        <v>8</v>
      </c>
    </row>
    <row r="52" spans="1:15" s="3" customFormat="1" ht="18" customHeight="1" hidden="1">
      <c r="A52" s="104" t="s">
        <v>117</v>
      </c>
      <c r="B52" s="105" t="s">
        <v>135</v>
      </c>
      <c r="C52" s="106">
        <f>IF((ISBLANK($C$8)),"----",(($C$8)+($O$7*O52)))</f>
        <v>43257</v>
      </c>
      <c r="D52" s="107">
        <f t="shared" si="9"/>
        <v>43257</v>
      </c>
      <c r="E52" s="108">
        <f>$E$8+($O$7*O52)</f>
        <v>43258</v>
      </c>
      <c r="F52" s="109">
        <f t="shared" si="5"/>
        <v>43258</v>
      </c>
      <c r="G52" s="110">
        <f>$G$8+($O$7*O52)</f>
        <v>43259</v>
      </c>
      <c r="H52" s="108">
        <f>$H$8+($O$7*O52)</f>
        <v>43259</v>
      </c>
      <c r="I52" s="107">
        <f t="shared" si="6"/>
        <v>43259</v>
      </c>
      <c r="J52" s="111">
        <f t="shared" si="7"/>
        <v>43268</v>
      </c>
      <c r="K52" s="107">
        <f t="shared" si="8"/>
        <v>43268</v>
      </c>
      <c r="L52" s="112">
        <f>$L$8</f>
        <v>9</v>
      </c>
      <c r="M52" s="113" t="str">
        <f>$M$8</f>
        <v>ONE</v>
      </c>
      <c r="N52" s="114" t="str">
        <f>$N$8</f>
        <v>危険品受託</v>
      </c>
      <c r="O52" s="115">
        <v>9</v>
      </c>
    </row>
    <row r="53" spans="1:15" s="3" customFormat="1" ht="18" customHeight="1" hidden="1">
      <c r="A53" s="65" t="s">
        <v>103</v>
      </c>
      <c r="B53" s="66" t="s">
        <v>131</v>
      </c>
      <c r="C53" s="67" t="str">
        <f>IF((ISBLANK($C$10)),"----",(($C$10)+($O$7*O53)))</f>
        <v>----</v>
      </c>
      <c r="D53" s="68" t="str">
        <f t="shared" si="9"/>
        <v>----</v>
      </c>
      <c r="E53" s="69">
        <f>$E$9+($O$7*O53)</f>
        <v>43258</v>
      </c>
      <c r="F53" s="70">
        <f t="shared" si="5"/>
        <v>43258</v>
      </c>
      <c r="G53" s="71">
        <f>$G$9+($O$7*O53)</f>
        <v>43259</v>
      </c>
      <c r="H53" s="69">
        <f>$H$9+($O$7*O53)</f>
        <v>43259</v>
      </c>
      <c r="I53" s="68">
        <f t="shared" si="6"/>
        <v>43259</v>
      </c>
      <c r="J53" s="72">
        <f t="shared" si="7"/>
        <v>43268</v>
      </c>
      <c r="K53" s="68">
        <f t="shared" si="8"/>
        <v>43268</v>
      </c>
      <c r="L53" s="73">
        <f>$L$10</f>
        <v>9</v>
      </c>
      <c r="M53" s="74" t="str">
        <f>$M$9</f>
        <v>COSCO</v>
      </c>
      <c r="N53" s="75" t="str">
        <f>$N$10</f>
        <v>-</v>
      </c>
      <c r="O53" s="116">
        <v>9</v>
      </c>
    </row>
    <row r="54" spans="1:15" s="3" customFormat="1" ht="18" customHeight="1" hidden="1">
      <c r="A54" s="49" t="s">
        <v>76</v>
      </c>
      <c r="B54" s="50" t="s">
        <v>133</v>
      </c>
      <c r="C54" s="91" t="str">
        <f>IF((ISBLANK($C$10)),"----",(($C$10)+($O$7*O54)))</f>
        <v>----</v>
      </c>
      <c r="D54" s="92" t="str">
        <f t="shared" si="9"/>
        <v>----</v>
      </c>
      <c r="E54" s="25">
        <f>$E$10+($O$7*O54)</f>
        <v>43259</v>
      </c>
      <c r="F54" s="26">
        <f t="shared" si="5"/>
        <v>43259</v>
      </c>
      <c r="G54" s="55">
        <f>$G$10+($O$7*O54)</f>
        <v>43262</v>
      </c>
      <c r="H54" s="25">
        <f>$H$10+($O$7*O54)</f>
        <v>43262</v>
      </c>
      <c r="I54" s="24">
        <f t="shared" si="6"/>
        <v>43262</v>
      </c>
      <c r="J54" s="54">
        <f t="shared" si="7"/>
        <v>43271</v>
      </c>
      <c r="K54" s="24">
        <f t="shared" si="8"/>
        <v>43271</v>
      </c>
      <c r="L54" s="31">
        <f>$L$8</f>
        <v>9</v>
      </c>
      <c r="M54" s="34" t="str">
        <f>$M$10</f>
        <v>SITC</v>
      </c>
      <c r="N54" s="28" t="str">
        <f>$N$10</f>
        <v>-</v>
      </c>
      <c r="O54" s="116">
        <v>9</v>
      </c>
    </row>
    <row r="55" spans="1:15" s="3" customFormat="1" ht="18" customHeight="1" hidden="1" thickBot="1">
      <c r="A55" s="118" t="s">
        <v>119</v>
      </c>
      <c r="B55" s="119" t="s">
        <v>142</v>
      </c>
      <c r="C55" s="120" t="str">
        <f>IF((ISBLANK($C$10)),"----",(($C$10)+($O$7*O55)))</f>
        <v>----</v>
      </c>
      <c r="D55" s="121" t="str">
        <f t="shared" si="9"/>
        <v>----</v>
      </c>
      <c r="E55" s="122">
        <f>$E$11+($O$7*O55)</f>
        <v>43256</v>
      </c>
      <c r="F55" s="123">
        <f t="shared" si="5"/>
        <v>43256</v>
      </c>
      <c r="G55" s="124">
        <f>$G$11+($O$7*O55)</f>
        <v>43257</v>
      </c>
      <c r="H55" s="122">
        <f>$H$11+($O$7*O55)</f>
        <v>43257</v>
      </c>
      <c r="I55" s="121">
        <f t="shared" si="6"/>
        <v>43257</v>
      </c>
      <c r="J55" s="125">
        <f t="shared" si="7"/>
        <v>43267</v>
      </c>
      <c r="K55" s="121">
        <f t="shared" si="8"/>
        <v>43267</v>
      </c>
      <c r="L55" s="126">
        <f>$L$11</f>
        <v>10</v>
      </c>
      <c r="M55" s="127" t="str">
        <f>$M$11</f>
        <v>EVER</v>
      </c>
      <c r="N55" s="128" t="str">
        <f>$N$11</f>
        <v>KAOHSIUNG経由</v>
      </c>
      <c r="O55" s="117">
        <v>9</v>
      </c>
    </row>
    <row r="56" spans="1:15" s="3" customFormat="1" ht="18" customHeight="1" hidden="1">
      <c r="A56" s="104" t="s">
        <v>136</v>
      </c>
      <c r="B56" s="105" t="s">
        <v>146</v>
      </c>
      <c r="C56" s="106">
        <f>IF((ISBLANK($C$8)),"----",(($C$8)+($O$7*O56)))</f>
        <v>43264</v>
      </c>
      <c r="D56" s="107">
        <f t="shared" si="9"/>
        <v>43264</v>
      </c>
      <c r="E56" s="108">
        <f>$E$8+($O$7*O56)</f>
        <v>43265</v>
      </c>
      <c r="F56" s="109">
        <f t="shared" si="5"/>
        <v>43265</v>
      </c>
      <c r="G56" s="110">
        <f>$G$8+($O$7*O56)</f>
        <v>43266</v>
      </c>
      <c r="H56" s="108">
        <f>$H$8+($O$7*O56)</f>
        <v>43266</v>
      </c>
      <c r="I56" s="107">
        <f t="shared" si="6"/>
        <v>43266</v>
      </c>
      <c r="J56" s="111">
        <f t="shared" si="7"/>
        <v>43275</v>
      </c>
      <c r="K56" s="107">
        <f t="shared" si="8"/>
        <v>43275</v>
      </c>
      <c r="L56" s="112">
        <f>$L$8</f>
        <v>9</v>
      </c>
      <c r="M56" s="113" t="str">
        <f>$M$8</f>
        <v>ONE</v>
      </c>
      <c r="N56" s="114" t="str">
        <f>$N$8</f>
        <v>危険品受託</v>
      </c>
      <c r="O56" s="115">
        <v>10</v>
      </c>
    </row>
    <row r="57" spans="1:15" s="3" customFormat="1" ht="18" customHeight="1" hidden="1">
      <c r="A57" s="65" t="s">
        <v>104</v>
      </c>
      <c r="B57" s="66" t="s">
        <v>132</v>
      </c>
      <c r="C57" s="67" t="str">
        <f>IF((ISBLANK($C$10)),"----",(($C$10)+($O$7*O57)))</f>
        <v>----</v>
      </c>
      <c r="D57" s="68" t="str">
        <f t="shared" si="9"/>
        <v>----</v>
      </c>
      <c r="E57" s="69">
        <f>$E$9+($O$7*O57)</f>
        <v>43265</v>
      </c>
      <c r="F57" s="70">
        <f t="shared" si="5"/>
        <v>43265</v>
      </c>
      <c r="G57" s="71">
        <f>$G$9+($O$7*O57)</f>
        <v>43266</v>
      </c>
      <c r="H57" s="69">
        <f>$H$9+($O$7*O57)</f>
        <v>43266</v>
      </c>
      <c r="I57" s="68">
        <f t="shared" si="6"/>
        <v>43266</v>
      </c>
      <c r="J57" s="72">
        <f t="shared" si="7"/>
        <v>43275</v>
      </c>
      <c r="K57" s="68">
        <f t="shared" si="8"/>
        <v>43275</v>
      </c>
      <c r="L57" s="73">
        <f>$L$10</f>
        <v>9</v>
      </c>
      <c r="M57" s="74" t="str">
        <f>$M$9</f>
        <v>COSCO</v>
      </c>
      <c r="N57" s="75" t="str">
        <f>$N$10</f>
        <v>-</v>
      </c>
      <c r="O57" s="116">
        <v>10</v>
      </c>
    </row>
    <row r="58" spans="1:15" s="3" customFormat="1" ht="18" customHeight="1" hidden="1">
      <c r="A58" s="49" t="s">
        <v>78</v>
      </c>
      <c r="B58" s="50"/>
      <c r="C58" s="91" t="str">
        <f>IF((ISBLANK($C$10)),"----",(($C$10)+($O$7*O58)))</f>
        <v>----</v>
      </c>
      <c r="D58" s="92" t="str">
        <f t="shared" si="9"/>
        <v>----</v>
      </c>
      <c r="E58" s="25">
        <f>$E$10+($O$7*O58)</f>
        <v>43266</v>
      </c>
      <c r="F58" s="26">
        <f t="shared" si="5"/>
        <v>43266</v>
      </c>
      <c r="G58" s="55">
        <f>$G$10+($O$7*O58)</f>
        <v>43269</v>
      </c>
      <c r="H58" s="25">
        <f>$H$10+($O$7*O58)</f>
        <v>43269</v>
      </c>
      <c r="I58" s="24">
        <f t="shared" si="6"/>
        <v>43269</v>
      </c>
      <c r="J58" s="54">
        <f t="shared" si="7"/>
        <v>43278</v>
      </c>
      <c r="K58" s="24">
        <f t="shared" si="8"/>
        <v>43278</v>
      </c>
      <c r="L58" s="31">
        <f>$L$8</f>
        <v>9</v>
      </c>
      <c r="M58" s="34" t="str">
        <f>$M$10</f>
        <v>SITC</v>
      </c>
      <c r="N58" s="28" t="str">
        <f>$N$10</f>
        <v>-</v>
      </c>
      <c r="O58" s="116">
        <v>10</v>
      </c>
    </row>
    <row r="59" spans="1:15" s="3" customFormat="1" ht="18" customHeight="1" hidden="1" thickBot="1">
      <c r="A59" s="118" t="s">
        <v>119</v>
      </c>
      <c r="B59" s="119" t="s">
        <v>156</v>
      </c>
      <c r="C59" s="120" t="str">
        <f>IF((ISBLANK($C$10)),"----",(($C$10)+($O$7*O59)))</f>
        <v>----</v>
      </c>
      <c r="D59" s="121" t="str">
        <f t="shared" si="9"/>
        <v>----</v>
      </c>
      <c r="E59" s="122">
        <f>$E$11+($O$7*O59)</f>
        <v>43263</v>
      </c>
      <c r="F59" s="123">
        <f t="shared" si="5"/>
        <v>43263</v>
      </c>
      <c r="G59" s="124">
        <f>$G$11+($O$7*O59)</f>
        <v>43264</v>
      </c>
      <c r="H59" s="122">
        <f>$H$11+($O$7*O59)</f>
        <v>43264</v>
      </c>
      <c r="I59" s="121">
        <f t="shared" si="6"/>
        <v>43264</v>
      </c>
      <c r="J59" s="125">
        <v>43273</v>
      </c>
      <c r="K59" s="121">
        <f t="shared" si="8"/>
        <v>43273</v>
      </c>
      <c r="L59" s="126">
        <f>J59-H59</f>
        <v>9</v>
      </c>
      <c r="M59" s="127" t="str">
        <f>$M$11</f>
        <v>EVER</v>
      </c>
      <c r="N59" s="128" t="str">
        <f>$N$11</f>
        <v>KAOHSIUNG経由</v>
      </c>
      <c r="O59" s="117">
        <v>10</v>
      </c>
    </row>
    <row r="60" spans="1:15" s="3" customFormat="1" ht="18" customHeight="1" hidden="1">
      <c r="A60" s="104" t="s">
        <v>138</v>
      </c>
      <c r="B60" s="105" t="s">
        <v>147</v>
      </c>
      <c r="C60" s="106">
        <f>IF((ISBLANK($C$8)),"----",(($C$8)+($O$7*O60)))</f>
        <v>43271</v>
      </c>
      <c r="D60" s="107">
        <f t="shared" si="9"/>
        <v>43271</v>
      </c>
      <c r="E60" s="108">
        <f>$E$8+($O$7*O60)</f>
        <v>43272</v>
      </c>
      <c r="F60" s="109">
        <f t="shared" si="5"/>
        <v>43272</v>
      </c>
      <c r="G60" s="110">
        <f>$G$8+($O$7*O60)</f>
        <v>43273</v>
      </c>
      <c r="H60" s="108">
        <f>$H$8+($O$7*O60)</f>
        <v>43273</v>
      </c>
      <c r="I60" s="107">
        <f t="shared" si="6"/>
        <v>43273</v>
      </c>
      <c r="J60" s="111">
        <f>H60+L60</f>
        <v>43282</v>
      </c>
      <c r="K60" s="107">
        <f t="shared" si="8"/>
        <v>43282</v>
      </c>
      <c r="L60" s="112">
        <f>$L$8</f>
        <v>9</v>
      </c>
      <c r="M60" s="113" t="str">
        <f>$M$8</f>
        <v>ONE</v>
      </c>
      <c r="N60" s="114" t="str">
        <f>$N$8</f>
        <v>危険品受託</v>
      </c>
      <c r="O60" s="115">
        <v>11</v>
      </c>
    </row>
    <row r="61" spans="1:15" s="3" customFormat="1" ht="18" customHeight="1" hidden="1">
      <c r="A61" s="65" t="s">
        <v>154</v>
      </c>
      <c r="B61" s="66" t="s">
        <v>155</v>
      </c>
      <c r="C61" s="67" t="str">
        <f>IF((ISBLANK($C$10)),"----",(($C$10)+($O$7*O61)))</f>
        <v>----</v>
      </c>
      <c r="D61" s="68" t="str">
        <f t="shared" si="9"/>
        <v>----</v>
      </c>
      <c r="E61" s="69">
        <f>$E$9+($O$7*O61)</f>
        <v>43272</v>
      </c>
      <c r="F61" s="70">
        <f t="shared" si="5"/>
        <v>43272</v>
      </c>
      <c r="G61" s="71">
        <f>$G$9+($O$7*O61)</f>
        <v>43273</v>
      </c>
      <c r="H61" s="69">
        <f>$H$9+($O$7*O61)</f>
        <v>43273</v>
      </c>
      <c r="I61" s="68">
        <f t="shared" si="6"/>
        <v>43273</v>
      </c>
      <c r="J61" s="72">
        <f>H61+L61</f>
        <v>43282</v>
      </c>
      <c r="K61" s="68">
        <f t="shared" si="8"/>
        <v>43282</v>
      </c>
      <c r="L61" s="73">
        <f>$L$10</f>
        <v>9</v>
      </c>
      <c r="M61" s="74" t="str">
        <f>$M$9</f>
        <v>COSCO</v>
      </c>
      <c r="N61" s="75" t="str">
        <f>$N$10</f>
        <v>-</v>
      </c>
      <c r="O61" s="116">
        <v>11</v>
      </c>
    </row>
    <row r="62" spans="1:15" s="3" customFormat="1" ht="18" customHeight="1" hidden="1">
      <c r="A62" s="49" t="s">
        <v>134</v>
      </c>
      <c r="B62" s="50" t="s">
        <v>100</v>
      </c>
      <c r="C62" s="91" t="str">
        <f>IF((ISBLANK($C$10)),"----",(($C$10)+($O$7*O62)))</f>
        <v>----</v>
      </c>
      <c r="D62" s="92" t="str">
        <f t="shared" si="9"/>
        <v>----</v>
      </c>
      <c r="E62" s="25">
        <f>$E$10+($O$7*O62)</f>
        <v>43273</v>
      </c>
      <c r="F62" s="26">
        <f t="shared" si="5"/>
        <v>43273</v>
      </c>
      <c r="G62" s="55">
        <f>$G$10+($O$7*O62)</f>
        <v>43276</v>
      </c>
      <c r="H62" s="25">
        <f>$H$10+($O$7*O62)</f>
        <v>43276</v>
      </c>
      <c r="I62" s="24">
        <f t="shared" si="6"/>
        <v>43276</v>
      </c>
      <c r="J62" s="54">
        <f>H62+L62</f>
        <v>43285</v>
      </c>
      <c r="K62" s="24">
        <f t="shared" si="8"/>
        <v>43285</v>
      </c>
      <c r="L62" s="31">
        <f>$L$8</f>
        <v>9</v>
      </c>
      <c r="M62" s="34" t="str">
        <f>$M$10</f>
        <v>SITC</v>
      </c>
      <c r="N62" s="28" t="str">
        <f>$N$10</f>
        <v>-</v>
      </c>
      <c r="O62" s="116">
        <v>11</v>
      </c>
    </row>
    <row r="63" spans="1:15" s="3" customFormat="1" ht="18" customHeight="1" hidden="1" thickBot="1">
      <c r="A63" s="118" t="s">
        <v>157</v>
      </c>
      <c r="B63" s="119" t="s">
        <v>158</v>
      </c>
      <c r="C63" s="120" t="str">
        <f>IF((ISBLANK($C$10)),"----",(($C$10)+($O$7*O63)))</f>
        <v>----</v>
      </c>
      <c r="D63" s="121" t="str">
        <f t="shared" si="9"/>
        <v>----</v>
      </c>
      <c r="E63" s="122">
        <f>$E$11+($O$7*O63)</f>
        <v>43270</v>
      </c>
      <c r="F63" s="123">
        <f t="shared" si="5"/>
        <v>43270</v>
      </c>
      <c r="G63" s="124">
        <f>$G$11+($O$7*O63)</f>
        <v>43271</v>
      </c>
      <c r="H63" s="122">
        <f>$H$11+($O$7*O63)</f>
        <v>43271</v>
      </c>
      <c r="I63" s="121">
        <f t="shared" si="6"/>
        <v>43271</v>
      </c>
      <c r="J63" s="125">
        <v>43280</v>
      </c>
      <c r="K63" s="121">
        <f t="shared" si="8"/>
        <v>43280</v>
      </c>
      <c r="L63" s="126">
        <f>J63-H63</f>
        <v>9</v>
      </c>
      <c r="M63" s="127" t="str">
        <f>$M$11</f>
        <v>EVER</v>
      </c>
      <c r="N63" s="128" t="str">
        <f>$N$11</f>
        <v>KAOHSIUNG経由</v>
      </c>
      <c r="O63" s="117">
        <v>11</v>
      </c>
    </row>
    <row r="64" spans="1:15" s="3" customFormat="1" ht="18" customHeight="1" hidden="1">
      <c r="A64" s="104" t="s">
        <v>117</v>
      </c>
      <c r="B64" s="105" t="s">
        <v>148</v>
      </c>
      <c r="C64" s="106">
        <f>IF((ISBLANK($C$8)),"----",(($C$8)+($O$7*O64)))</f>
        <v>43278</v>
      </c>
      <c r="D64" s="107">
        <f t="shared" si="9"/>
        <v>43278</v>
      </c>
      <c r="E64" s="108">
        <f>$E$8+($O$7*O64)</f>
        <v>43279</v>
      </c>
      <c r="F64" s="109">
        <f t="shared" si="5"/>
        <v>43279</v>
      </c>
      <c r="G64" s="110">
        <f>$G$8+($O$7*O64)</f>
        <v>43280</v>
      </c>
      <c r="H64" s="108">
        <f>$H$8+($O$7*O64)</f>
        <v>43280</v>
      </c>
      <c r="I64" s="107">
        <f t="shared" si="6"/>
        <v>43280</v>
      </c>
      <c r="J64" s="111">
        <f aca="true" t="shared" si="10" ref="J64:J98">H64+L64</f>
        <v>43289</v>
      </c>
      <c r="K64" s="107">
        <f t="shared" si="8"/>
        <v>43289</v>
      </c>
      <c r="L64" s="112">
        <f>$L$8</f>
        <v>9</v>
      </c>
      <c r="M64" s="113" t="str">
        <f>$M$8</f>
        <v>ONE</v>
      </c>
      <c r="N64" s="114" t="str">
        <f>$N$8</f>
        <v>危険品受託</v>
      </c>
      <c r="O64" s="115">
        <v>12</v>
      </c>
    </row>
    <row r="65" spans="1:15" s="3" customFormat="1" ht="18" customHeight="1" hidden="1">
      <c r="A65" s="65" t="s">
        <v>103</v>
      </c>
      <c r="B65" s="66" t="s">
        <v>155</v>
      </c>
      <c r="C65" s="67" t="str">
        <f>IF((ISBLANK($C$10)),"----",(($C$10)+($O$7*O65)))</f>
        <v>----</v>
      </c>
      <c r="D65" s="68" t="str">
        <f t="shared" si="9"/>
        <v>----</v>
      </c>
      <c r="E65" s="69">
        <f>$E$9+($O$7*O65)</f>
        <v>43279</v>
      </c>
      <c r="F65" s="70">
        <f t="shared" si="5"/>
        <v>43279</v>
      </c>
      <c r="G65" s="71">
        <f>$G$9+($O$7*O65)</f>
        <v>43280</v>
      </c>
      <c r="H65" s="69">
        <f>$H$9+($O$7*O65)</f>
        <v>43280</v>
      </c>
      <c r="I65" s="68">
        <f t="shared" si="6"/>
        <v>43280</v>
      </c>
      <c r="J65" s="72">
        <f t="shared" si="10"/>
        <v>43289</v>
      </c>
      <c r="K65" s="68">
        <f t="shared" si="8"/>
        <v>43289</v>
      </c>
      <c r="L65" s="73">
        <f>$L$10</f>
        <v>9</v>
      </c>
      <c r="M65" s="74" t="str">
        <f>$M$9</f>
        <v>COSCO</v>
      </c>
      <c r="N65" s="75" t="str">
        <f>$N$10</f>
        <v>-</v>
      </c>
      <c r="O65" s="116">
        <v>12</v>
      </c>
    </row>
    <row r="66" spans="1:15" s="3" customFormat="1" ht="18" customHeight="1" hidden="1">
      <c r="A66" s="49" t="s">
        <v>76</v>
      </c>
      <c r="B66" s="50" t="s">
        <v>100</v>
      </c>
      <c r="C66" s="91" t="str">
        <f>IF((ISBLANK($C$10)),"----",(($C$10)+($O$7*O66)))</f>
        <v>----</v>
      </c>
      <c r="D66" s="92" t="str">
        <f t="shared" si="9"/>
        <v>----</v>
      </c>
      <c r="E66" s="25">
        <f>$E$10+($O$7*O66)</f>
        <v>43280</v>
      </c>
      <c r="F66" s="26">
        <f t="shared" si="5"/>
        <v>43280</v>
      </c>
      <c r="G66" s="55">
        <f>$G$10+($O$7*O66)</f>
        <v>43283</v>
      </c>
      <c r="H66" s="25">
        <f>$H$10+($O$7*O66)</f>
        <v>43283</v>
      </c>
      <c r="I66" s="24">
        <f t="shared" si="6"/>
        <v>43283</v>
      </c>
      <c r="J66" s="54">
        <f t="shared" si="10"/>
        <v>43292</v>
      </c>
      <c r="K66" s="24">
        <f t="shared" si="8"/>
        <v>43292</v>
      </c>
      <c r="L66" s="31">
        <f>$L$8</f>
        <v>9</v>
      </c>
      <c r="M66" s="34" t="str">
        <f>$M$10</f>
        <v>SITC</v>
      </c>
      <c r="N66" s="28" t="str">
        <f>$N$10</f>
        <v>-</v>
      </c>
      <c r="O66" s="116">
        <v>12</v>
      </c>
    </row>
    <row r="67" spans="1:15" s="3" customFormat="1" ht="18" customHeight="1" hidden="1" thickBot="1">
      <c r="A67" s="118" t="s">
        <v>121</v>
      </c>
      <c r="B67" s="119" t="s">
        <v>159</v>
      </c>
      <c r="C67" s="120" t="str">
        <f>IF((ISBLANK($C$10)),"----",(($C$10)+($O$7*O67)))</f>
        <v>----</v>
      </c>
      <c r="D67" s="121" t="str">
        <f t="shared" si="9"/>
        <v>----</v>
      </c>
      <c r="E67" s="122">
        <f>$E$11+($O$7*O67)</f>
        <v>43277</v>
      </c>
      <c r="F67" s="123">
        <f t="shared" si="5"/>
        <v>43277</v>
      </c>
      <c r="G67" s="124">
        <f>$G$11+($O$7*O67)</f>
        <v>43278</v>
      </c>
      <c r="H67" s="122">
        <f>$H$11+($O$7*O67)</f>
        <v>43278</v>
      </c>
      <c r="I67" s="121">
        <f t="shared" si="6"/>
        <v>43278</v>
      </c>
      <c r="J67" s="125">
        <f t="shared" si="10"/>
        <v>43288</v>
      </c>
      <c r="K67" s="121">
        <f t="shared" si="8"/>
        <v>43288</v>
      </c>
      <c r="L67" s="126">
        <f>$L$11</f>
        <v>10</v>
      </c>
      <c r="M67" s="127" t="str">
        <f>$M$11</f>
        <v>EVER</v>
      </c>
      <c r="N67" s="128" t="str">
        <f>$N$11</f>
        <v>KAOHSIUNG経由</v>
      </c>
      <c r="O67" s="117">
        <v>12</v>
      </c>
    </row>
    <row r="68" spans="1:15" s="3" customFormat="1" ht="18" customHeight="1" hidden="1">
      <c r="A68" s="104" t="s">
        <v>136</v>
      </c>
      <c r="B68" s="105" t="s">
        <v>149</v>
      </c>
      <c r="C68" s="106">
        <f>IF((ISBLANK($C$8)),"----",(($C$8)+($O$7*O68)))</f>
        <v>43285</v>
      </c>
      <c r="D68" s="107">
        <f t="shared" si="9"/>
        <v>43285</v>
      </c>
      <c r="E68" s="108">
        <f>$E$8+($O$7*O68)</f>
        <v>43286</v>
      </c>
      <c r="F68" s="109">
        <f t="shared" si="5"/>
        <v>43286</v>
      </c>
      <c r="G68" s="110">
        <f>$G$8+($O$7*O68)</f>
        <v>43287</v>
      </c>
      <c r="H68" s="108">
        <f>$H$8+($O$7*O68)</f>
        <v>43287</v>
      </c>
      <c r="I68" s="107">
        <f t="shared" si="6"/>
        <v>43287</v>
      </c>
      <c r="J68" s="111">
        <f t="shared" si="10"/>
        <v>43296</v>
      </c>
      <c r="K68" s="107">
        <f t="shared" si="8"/>
        <v>43296</v>
      </c>
      <c r="L68" s="112">
        <f>$L$8</f>
        <v>9</v>
      </c>
      <c r="M68" s="113" t="str">
        <f>$M$8</f>
        <v>ONE</v>
      </c>
      <c r="N68" s="114" t="str">
        <f>$N$8</f>
        <v>危険品受託</v>
      </c>
      <c r="O68" s="115">
        <v>13</v>
      </c>
    </row>
    <row r="69" spans="1:15" s="3" customFormat="1" ht="18" customHeight="1" hidden="1">
      <c r="A69" s="65" t="s">
        <v>104</v>
      </c>
      <c r="B69" s="66" t="s">
        <v>155</v>
      </c>
      <c r="C69" s="67" t="str">
        <f>IF((ISBLANK($C$10)),"----",(($C$10)+($O$7*O69)))</f>
        <v>----</v>
      </c>
      <c r="D69" s="68" t="str">
        <f t="shared" si="9"/>
        <v>----</v>
      </c>
      <c r="E69" s="69">
        <f>$E$9+($O$7*O69)</f>
        <v>43286</v>
      </c>
      <c r="F69" s="70">
        <f t="shared" si="5"/>
        <v>43286</v>
      </c>
      <c r="G69" s="71">
        <f>$G$9+($O$7*O69)</f>
        <v>43287</v>
      </c>
      <c r="H69" s="69">
        <f>$H$9+($O$7*O69)</f>
        <v>43287</v>
      </c>
      <c r="I69" s="68">
        <f t="shared" si="6"/>
        <v>43287</v>
      </c>
      <c r="J69" s="72">
        <f t="shared" si="10"/>
        <v>43296</v>
      </c>
      <c r="K69" s="68">
        <f t="shared" si="8"/>
        <v>43296</v>
      </c>
      <c r="L69" s="73">
        <f>$L$10</f>
        <v>9</v>
      </c>
      <c r="M69" s="74" t="str">
        <f>$M$9</f>
        <v>COSCO</v>
      </c>
      <c r="N69" s="75" t="str">
        <f>$N$10</f>
        <v>-</v>
      </c>
      <c r="O69" s="116">
        <v>13</v>
      </c>
    </row>
    <row r="70" spans="1:15" s="3" customFormat="1" ht="18" customHeight="1" hidden="1">
      <c r="A70" s="49" t="s">
        <v>151</v>
      </c>
      <c r="B70" s="50" t="s">
        <v>152</v>
      </c>
      <c r="C70" s="91" t="str">
        <f>IF((ISBLANK($C$10)),"----",(($C$10)+($O$7*O70)))</f>
        <v>----</v>
      </c>
      <c r="D70" s="92" t="str">
        <f t="shared" si="9"/>
        <v>----</v>
      </c>
      <c r="E70" s="25">
        <f>$E$10+($O$7*O70)</f>
        <v>43287</v>
      </c>
      <c r="F70" s="26">
        <f t="shared" si="5"/>
        <v>43287</v>
      </c>
      <c r="G70" s="55">
        <f>$G$10+($O$7*O70)</f>
        <v>43290</v>
      </c>
      <c r="H70" s="25">
        <f>$H$10+($O$7*O70)</f>
        <v>43290</v>
      </c>
      <c r="I70" s="24">
        <f t="shared" si="6"/>
        <v>43290</v>
      </c>
      <c r="J70" s="54">
        <f t="shared" si="10"/>
        <v>43299</v>
      </c>
      <c r="K70" s="24">
        <f t="shared" si="8"/>
        <v>43299</v>
      </c>
      <c r="L70" s="31">
        <f>$L$8</f>
        <v>9</v>
      </c>
      <c r="M70" s="34" t="str">
        <f>$M$10</f>
        <v>SITC</v>
      </c>
      <c r="N70" s="28" t="str">
        <f>$N$10</f>
        <v>-</v>
      </c>
      <c r="O70" s="116">
        <v>13</v>
      </c>
    </row>
    <row r="71" spans="1:15" s="3" customFormat="1" ht="18" customHeight="1" hidden="1" thickBot="1">
      <c r="A71" s="118" t="s">
        <v>122</v>
      </c>
      <c r="B71" s="119" t="s">
        <v>160</v>
      </c>
      <c r="C71" s="120" t="str">
        <f>IF((ISBLANK($C$10)),"----",(($C$10)+($O$7*O71)))</f>
        <v>----</v>
      </c>
      <c r="D71" s="121" t="str">
        <f t="shared" si="9"/>
        <v>----</v>
      </c>
      <c r="E71" s="122">
        <f>$E$11+($O$7*O71)</f>
        <v>43284</v>
      </c>
      <c r="F71" s="123">
        <f t="shared" si="5"/>
        <v>43284</v>
      </c>
      <c r="G71" s="124">
        <f>$G$11+($O$7*O71)</f>
        <v>43285</v>
      </c>
      <c r="H71" s="122">
        <f>$H$11+($O$7*O71)</f>
        <v>43285</v>
      </c>
      <c r="I71" s="121">
        <f t="shared" si="6"/>
        <v>43285</v>
      </c>
      <c r="J71" s="125">
        <f t="shared" si="10"/>
        <v>43295</v>
      </c>
      <c r="K71" s="121">
        <f t="shared" si="8"/>
        <v>43295</v>
      </c>
      <c r="L71" s="126">
        <f>$L$11</f>
        <v>10</v>
      </c>
      <c r="M71" s="127" t="str">
        <f>$M$11</f>
        <v>EVER</v>
      </c>
      <c r="N71" s="128" t="str">
        <f>$N$11</f>
        <v>KAOHSIUNG経由</v>
      </c>
      <c r="O71" s="117">
        <v>13</v>
      </c>
    </row>
    <row r="72" spans="1:15" s="3" customFormat="1" ht="18" customHeight="1" hidden="1">
      <c r="A72" s="104" t="s">
        <v>138</v>
      </c>
      <c r="B72" s="105" t="s">
        <v>150</v>
      </c>
      <c r="C72" s="106">
        <f>IF((ISBLANK($C$8)),"----",(($C$8)+($O$7*O72)))</f>
        <v>43292</v>
      </c>
      <c r="D72" s="107">
        <f t="shared" si="9"/>
        <v>43292</v>
      </c>
      <c r="E72" s="108">
        <f>$E$8+($O$7*O72)</f>
        <v>43293</v>
      </c>
      <c r="F72" s="109">
        <f aca="true" t="shared" si="11" ref="F72:F103">E72</f>
        <v>43293</v>
      </c>
      <c r="G72" s="110">
        <f>$G$8+($O$7*O72)</f>
        <v>43294</v>
      </c>
      <c r="H72" s="108">
        <f>$H$8+($O$7*O72)</f>
        <v>43294</v>
      </c>
      <c r="I72" s="107">
        <f aca="true" t="shared" si="12" ref="I72:I103">H72</f>
        <v>43294</v>
      </c>
      <c r="J72" s="111">
        <f t="shared" si="10"/>
        <v>43303</v>
      </c>
      <c r="K72" s="107">
        <f aca="true" t="shared" si="13" ref="K72:K103">J72</f>
        <v>43303</v>
      </c>
      <c r="L72" s="112">
        <f>$L$8</f>
        <v>9</v>
      </c>
      <c r="M72" s="113" t="str">
        <f>$M$8</f>
        <v>ONE</v>
      </c>
      <c r="N72" s="114" t="str">
        <f>$N$8</f>
        <v>危険品受託</v>
      </c>
      <c r="O72" s="115">
        <v>14</v>
      </c>
    </row>
    <row r="73" spans="1:15" s="3" customFormat="1" ht="18" customHeight="1" hidden="1">
      <c r="A73" s="65" t="s">
        <v>78</v>
      </c>
      <c r="B73" s="66"/>
      <c r="C73" s="67" t="str">
        <f>IF((ISBLANK($C$10)),"----",(($C$10)+($O$7*O73)))</f>
        <v>----</v>
      </c>
      <c r="D73" s="68" t="str">
        <f t="shared" si="9"/>
        <v>----</v>
      </c>
      <c r="E73" s="69">
        <f>$E$9+($O$7*O73)</f>
        <v>43293</v>
      </c>
      <c r="F73" s="70">
        <f t="shared" si="11"/>
        <v>43293</v>
      </c>
      <c r="G73" s="71">
        <f>$G$9+($O$7*O73)</f>
        <v>43294</v>
      </c>
      <c r="H73" s="69">
        <f>$H$9+($O$7*O73)</f>
        <v>43294</v>
      </c>
      <c r="I73" s="68">
        <f t="shared" si="12"/>
        <v>43294</v>
      </c>
      <c r="J73" s="72">
        <f t="shared" si="10"/>
        <v>43303</v>
      </c>
      <c r="K73" s="68">
        <f t="shared" si="13"/>
        <v>43303</v>
      </c>
      <c r="L73" s="73">
        <f>$L$10</f>
        <v>9</v>
      </c>
      <c r="M73" s="74" t="str">
        <f>$M$9</f>
        <v>COSCO</v>
      </c>
      <c r="N73" s="75" t="str">
        <f>$N$10</f>
        <v>-</v>
      </c>
      <c r="O73" s="116">
        <v>14</v>
      </c>
    </row>
    <row r="74" spans="1:15" s="3" customFormat="1" ht="18" customHeight="1" hidden="1">
      <c r="A74" s="49" t="s">
        <v>134</v>
      </c>
      <c r="B74" s="50" t="s">
        <v>130</v>
      </c>
      <c r="C74" s="91" t="str">
        <f>IF((ISBLANK($C$10)),"----",(($C$10)+($O$7*O74)))</f>
        <v>----</v>
      </c>
      <c r="D74" s="92" t="str">
        <f t="shared" si="9"/>
        <v>----</v>
      </c>
      <c r="E74" s="25">
        <f>$E$10+($O$7*O74)</f>
        <v>43294</v>
      </c>
      <c r="F74" s="26">
        <f t="shared" si="11"/>
        <v>43294</v>
      </c>
      <c r="G74" s="55">
        <f>$G$10+($O$7*O74)</f>
        <v>43297</v>
      </c>
      <c r="H74" s="25">
        <f>$H$10+($O$7*O74)</f>
        <v>43297</v>
      </c>
      <c r="I74" s="24">
        <f t="shared" si="12"/>
        <v>43297</v>
      </c>
      <c r="J74" s="54">
        <f t="shared" si="10"/>
        <v>43306</v>
      </c>
      <c r="K74" s="24">
        <f t="shared" si="13"/>
        <v>43306</v>
      </c>
      <c r="L74" s="31">
        <f>$L$8</f>
        <v>9</v>
      </c>
      <c r="M74" s="34" t="str">
        <f>$M$10</f>
        <v>SITC</v>
      </c>
      <c r="N74" s="28" t="str">
        <f>$N$10</f>
        <v>-</v>
      </c>
      <c r="O74" s="116">
        <v>14</v>
      </c>
    </row>
    <row r="75" spans="1:15" s="3" customFormat="1" ht="18" customHeight="1" hidden="1" thickBot="1">
      <c r="A75" s="118" t="s">
        <v>119</v>
      </c>
      <c r="B75" s="119" t="s">
        <v>161</v>
      </c>
      <c r="C75" s="120" t="str">
        <f>IF((ISBLANK($C$10)),"----",(($C$10)+($O$7*O75)))</f>
        <v>----</v>
      </c>
      <c r="D75" s="121" t="str">
        <f t="shared" si="9"/>
        <v>----</v>
      </c>
      <c r="E75" s="122">
        <f>$E$11+($O$7*O75)</f>
        <v>43291</v>
      </c>
      <c r="F75" s="123">
        <f t="shared" si="11"/>
        <v>43291</v>
      </c>
      <c r="G75" s="124">
        <f>$G$11+($O$7*O75)</f>
        <v>43292</v>
      </c>
      <c r="H75" s="122">
        <f>$H$11+($O$7*O75)</f>
        <v>43292</v>
      </c>
      <c r="I75" s="121">
        <f t="shared" si="12"/>
        <v>43292</v>
      </c>
      <c r="J75" s="125">
        <f t="shared" si="10"/>
        <v>43301</v>
      </c>
      <c r="K75" s="121">
        <f t="shared" si="13"/>
        <v>43301</v>
      </c>
      <c r="L75" s="126">
        <v>9</v>
      </c>
      <c r="M75" s="127" t="str">
        <f>$M$11</f>
        <v>EVER</v>
      </c>
      <c r="N75" s="128" t="str">
        <f>$N$11</f>
        <v>KAOHSIUNG経由</v>
      </c>
      <c r="O75" s="117">
        <v>14</v>
      </c>
    </row>
    <row r="76" spans="1:15" s="3" customFormat="1" ht="18" customHeight="1" hidden="1">
      <c r="A76" s="104" t="s">
        <v>117</v>
      </c>
      <c r="B76" s="105" t="s">
        <v>128</v>
      </c>
      <c r="C76" s="106">
        <f>IF((ISBLANK($C$8)),"----",(($C$8)+($O$7*O76)))</f>
        <v>43299</v>
      </c>
      <c r="D76" s="107">
        <f aca="true" t="shared" si="14" ref="D76:D107">C76</f>
        <v>43299</v>
      </c>
      <c r="E76" s="108">
        <f>$E$8+($O$7*O76)</f>
        <v>43300</v>
      </c>
      <c r="F76" s="109">
        <f t="shared" si="11"/>
        <v>43300</v>
      </c>
      <c r="G76" s="110">
        <f>$G$8+($O$7*O76)</f>
        <v>43301</v>
      </c>
      <c r="H76" s="108">
        <f>$H$8+($O$7*O76)</f>
        <v>43301</v>
      </c>
      <c r="I76" s="107">
        <f t="shared" si="12"/>
        <v>43301</v>
      </c>
      <c r="J76" s="111">
        <f t="shared" si="10"/>
        <v>43310</v>
      </c>
      <c r="K76" s="107">
        <f t="shared" si="13"/>
        <v>43310</v>
      </c>
      <c r="L76" s="112">
        <f>$L$8</f>
        <v>9</v>
      </c>
      <c r="M76" s="113" t="str">
        <f>$M$8</f>
        <v>ONE</v>
      </c>
      <c r="N76" s="114" t="str">
        <f>$N$8</f>
        <v>危険品受託</v>
      </c>
      <c r="O76" s="115">
        <v>15</v>
      </c>
    </row>
    <row r="77" spans="1:15" s="3" customFormat="1" ht="18" customHeight="1" hidden="1">
      <c r="A77" s="65" t="s">
        <v>103</v>
      </c>
      <c r="B77" s="66" t="s">
        <v>175</v>
      </c>
      <c r="C77" s="67" t="str">
        <f>IF((ISBLANK($C$10)),"----",(($C$10)+($O$7*O77)))</f>
        <v>----</v>
      </c>
      <c r="D77" s="68" t="str">
        <f t="shared" si="14"/>
        <v>----</v>
      </c>
      <c r="E77" s="69">
        <f>$E$9+($O$7*O77)</f>
        <v>43300</v>
      </c>
      <c r="F77" s="70">
        <f t="shared" si="11"/>
        <v>43300</v>
      </c>
      <c r="G77" s="71">
        <f>$G$9+($O$7*O77)</f>
        <v>43301</v>
      </c>
      <c r="H77" s="69">
        <f>$H$9+($O$7*O77)</f>
        <v>43301</v>
      </c>
      <c r="I77" s="68">
        <f t="shared" si="12"/>
        <v>43301</v>
      </c>
      <c r="J77" s="72">
        <f t="shared" si="10"/>
        <v>43310</v>
      </c>
      <c r="K77" s="68">
        <f t="shared" si="13"/>
        <v>43310</v>
      </c>
      <c r="L77" s="73">
        <f>$L$10</f>
        <v>9</v>
      </c>
      <c r="M77" s="74" t="str">
        <f>$M$9</f>
        <v>COSCO</v>
      </c>
      <c r="N77" s="75" t="str">
        <f>$N$10</f>
        <v>-</v>
      </c>
      <c r="O77" s="116">
        <v>15</v>
      </c>
    </row>
    <row r="78" spans="1:15" s="3" customFormat="1" ht="18" customHeight="1" hidden="1">
      <c r="A78" s="49" t="s">
        <v>76</v>
      </c>
      <c r="B78" s="50" t="s">
        <v>130</v>
      </c>
      <c r="C78" s="91" t="str">
        <f>IF((ISBLANK($C$10)),"----",(($C$10)+($O$7*O78)))</f>
        <v>----</v>
      </c>
      <c r="D78" s="92" t="str">
        <f t="shared" si="14"/>
        <v>----</v>
      </c>
      <c r="E78" s="25">
        <f>$E$10+($O$7*O78)</f>
        <v>43301</v>
      </c>
      <c r="F78" s="26">
        <f t="shared" si="11"/>
        <v>43301</v>
      </c>
      <c r="G78" s="55">
        <f>$G$10+($O$7*O78)</f>
        <v>43304</v>
      </c>
      <c r="H78" s="25">
        <f>$H$10+($O$7*O78)</f>
        <v>43304</v>
      </c>
      <c r="I78" s="24">
        <f t="shared" si="12"/>
        <v>43304</v>
      </c>
      <c r="J78" s="54">
        <f t="shared" si="10"/>
        <v>43313</v>
      </c>
      <c r="K78" s="24">
        <f t="shared" si="13"/>
        <v>43313</v>
      </c>
      <c r="L78" s="31">
        <f>$L$8</f>
        <v>9</v>
      </c>
      <c r="M78" s="34" t="str">
        <f>$M$10</f>
        <v>SITC</v>
      </c>
      <c r="N78" s="28" t="str">
        <f>$N$10</f>
        <v>-</v>
      </c>
      <c r="O78" s="116">
        <v>15</v>
      </c>
    </row>
    <row r="79" spans="1:15" s="3" customFormat="1" ht="18" customHeight="1" hidden="1" thickBot="1">
      <c r="A79" s="118" t="s">
        <v>157</v>
      </c>
      <c r="B79" s="119" t="s">
        <v>162</v>
      </c>
      <c r="C79" s="120" t="str">
        <f>IF((ISBLANK($C$10)),"----",(($C$10)+($O$7*O79)))</f>
        <v>----</v>
      </c>
      <c r="D79" s="121" t="str">
        <f t="shared" si="14"/>
        <v>----</v>
      </c>
      <c r="E79" s="122">
        <f>$E$11+($O$7*O79)</f>
        <v>43298</v>
      </c>
      <c r="F79" s="123">
        <f t="shared" si="11"/>
        <v>43298</v>
      </c>
      <c r="G79" s="124">
        <f>$G$11+($O$7*O79)</f>
        <v>43299</v>
      </c>
      <c r="H79" s="122">
        <f>$H$11+($O$7*O79)</f>
        <v>43299</v>
      </c>
      <c r="I79" s="121">
        <f t="shared" si="12"/>
        <v>43299</v>
      </c>
      <c r="J79" s="125">
        <f t="shared" si="10"/>
        <v>43308</v>
      </c>
      <c r="K79" s="121">
        <f t="shared" si="13"/>
        <v>43308</v>
      </c>
      <c r="L79" s="126">
        <v>9</v>
      </c>
      <c r="M79" s="127" t="str">
        <f>$M$11</f>
        <v>EVER</v>
      </c>
      <c r="N79" s="128" t="str">
        <f>$N$11</f>
        <v>KAOHSIUNG経由</v>
      </c>
      <c r="O79" s="117">
        <v>15</v>
      </c>
    </row>
    <row r="80" spans="1:15" s="3" customFormat="1" ht="18" customHeight="1" hidden="1">
      <c r="A80" s="104" t="s">
        <v>136</v>
      </c>
      <c r="B80" s="105" t="s">
        <v>163</v>
      </c>
      <c r="C80" s="106">
        <f>IF((ISBLANK($C$8)),"----",(($C$8)+($O$7*O80)))</f>
        <v>43306</v>
      </c>
      <c r="D80" s="107">
        <f t="shared" si="14"/>
        <v>43306</v>
      </c>
      <c r="E80" s="108">
        <f>$E$8+($O$7*O80)</f>
        <v>43307</v>
      </c>
      <c r="F80" s="109">
        <f t="shared" si="11"/>
        <v>43307</v>
      </c>
      <c r="G80" s="110">
        <f>$G$8+($O$7*O80)</f>
        <v>43308</v>
      </c>
      <c r="H80" s="108">
        <f>$H$8+($O$7*O80)</f>
        <v>43308</v>
      </c>
      <c r="I80" s="107">
        <f t="shared" si="12"/>
        <v>43308</v>
      </c>
      <c r="J80" s="111">
        <f t="shared" si="10"/>
        <v>43317</v>
      </c>
      <c r="K80" s="107">
        <f t="shared" si="13"/>
        <v>43317</v>
      </c>
      <c r="L80" s="112">
        <f>$L$8</f>
        <v>9</v>
      </c>
      <c r="M80" s="113" t="str">
        <f>$M$8</f>
        <v>ONE</v>
      </c>
      <c r="N80" s="114" t="str">
        <f>$N$8</f>
        <v>危険品受託</v>
      </c>
      <c r="O80" s="115">
        <v>16</v>
      </c>
    </row>
    <row r="81" spans="1:15" s="3" customFormat="1" ht="18" customHeight="1" hidden="1">
      <c r="A81" s="65" t="s">
        <v>104</v>
      </c>
      <c r="B81" s="66" t="s">
        <v>176</v>
      </c>
      <c r="C81" s="67" t="str">
        <f>IF((ISBLANK($C$10)),"----",(($C$10)+($O$7*O81)))</f>
        <v>----</v>
      </c>
      <c r="D81" s="68" t="str">
        <f t="shared" si="14"/>
        <v>----</v>
      </c>
      <c r="E81" s="69">
        <f>$E$9+($O$7*O81)</f>
        <v>43307</v>
      </c>
      <c r="F81" s="70">
        <f t="shared" si="11"/>
        <v>43307</v>
      </c>
      <c r="G81" s="71">
        <f>$G$9+($O$7*O81)</f>
        <v>43308</v>
      </c>
      <c r="H81" s="69">
        <f>$H$9+($O$7*O81)</f>
        <v>43308</v>
      </c>
      <c r="I81" s="68">
        <f t="shared" si="12"/>
        <v>43308</v>
      </c>
      <c r="J81" s="72">
        <f t="shared" si="10"/>
        <v>43317</v>
      </c>
      <c r="K81" s="68">
        <f t="shared" si="13"/>
        <v>43317</v>
      </c>
      <c r="L81" s="73">
        <f>$L$10</f>
        <v>9</v>
      </c>
      <c r="M81" s="74" t="str">
        <f>$M$9</f>
        <v>COSCO</v>
      </c>
      <c r="N81" s="75" t="str">
        <f>$N$10</f>
        <v>-</v>
      </c>
      <c r="O81" s="116">
        <v>16</v>
      </c>
    </row>
    <row r="82" spans="1:15" s="3" customFormat="1" ht="18" customHeight="1" hidden="1">
      <c r="A82" s="49" t="s">
        <v>168</v>
      </c>
      <c r="B82" s="50" t="s">
        <v>152</v>
      </c>
      <c r="C82" s="91" t="str">
        <f>IF((ISBLANK($C$10)),"----",(($C$10)+($O$7*O82)))</f>
        <v>----</v>
      </c>
      <c r="D82" s="92" t="str">
        <f t="shared" si="14"/>
        <v>----</v>
      </c>
      <c r="E82" s="25">
        <f>$E$10+($O$7*O82)</f>
        <v>43308</v>
      </c>
      <c r="F82" s="26">
        <f t="shared" si="11"/>
        <v>43308</v>
      </c>
      <c r="G82" s="55">
        <f>$G$10+($O$7*O82)</f>
        <v>43311</v>
      </c>
      <c r="H82" s="25">
        <f>$H$10+($O$7*O82)</f>
        <v>43311</v>
      </c>
      <c r="I82" s="24">
        <f t="shared" si="12"/>
        <v>43311</v>
      </c>
      <c r="J82" s="54">
        <f t="shared" si="10"/>
        <v>43320</v>
      </c>
      <c r="K82" s="24">
        <f t="shared" si="13"/>
        <v>43320</v>
      </c>
      <c r="L82" s="31">
        <f>$L$8</f>
        <v>9</v>
      </c>
      <c r="M82" s="34" t="str">
        <f>$M$10</f>
        <v>SITC</v>
      </c>
      <c r="N82" s="28" t="str">
        <f>$N$10</f>
        <v>-</v>
      </c>
      <c r="O82" s="116">
        <v>16</v>
      </c>
    </row>
    <row r="83" spans="1:15" s="3" customFormat="1" ht="18" customHeight="1" hidden="1" thickBot="1">
      <c r="A83" s="118" t="s">
        <v>171</v>
      </c>
      <c r="B83" s="119" t="s">
        <v>172</v>
      </c>
      <c r="C83" s="120" t="str">
        <f>IF((ISBLANK($C$10)),"----",(($C$10)+($O$7*O83)))</f>
        <v>----</v>
      </c>
      <c r="D83" s="121" t="str">
        <f t="shared" si="14"/>
        <v>----</v>
      </c>
      <c r="E83" s="122">
        <f>$E$11+($O$7*O83)</f>
        <v>43305</v>
      </c>
      <c r="F83" s="123">
        <f t="shared" si="11"/>
        <v>43305</v>
      </c>
      <c r="G83" s="124">
        <f>$G$11+($O$7*O83)</f>
        <v>43306</v>
      </c>
      <c r="H83" s="122">
        <f>$H$11+($O$7*O83)</f>
        <v>43306</v>
      </c>
      <c r="I83" s="121">
        <f t="shared" si="12"/>
        <v>43306</v>
      </c>
      <c r="J83" s="125">
        <f t="shared" si="10"/>
        <v>43315</v>
      </c>
      <c r="K83" s="121">
        <f t="shared" si="13"/>
        <v>43315</v>
      </c>
      <c r="L83" s="126">
        <v>9</v>
      </c>
      <c r="M83" s="127" t="str">
        <f>$M$11</f>
        <v>EVER</v>
      </c>
      <c r="N83" s="128" t="str">
        <f>$N$11</f>
        <v>KAOHSIUNG経由</v>
      </c>
      <c r="O83" s="117">
        <v>16</v>
      </c>
    </row>
    <row r="84" spans="1:15" s="3" customFormat="1" ht="18" customHeight="1" hidden="1">
      <c r="A84" s="104" t="s">
        <v>138</v>
      </c>
      <c r="B84" s="105" t="s">
        <v>164</v>
      </c>
      <c r="C84" s="106">
        <f>IF((ISBLANK($C$8)),"----",(($C$8)+($O$7*O84)))</f>
        <v>43313</v>
      </c>
      <c r="D84" s="107">
        <f t="shared" si="14"/>
        <v>43313</v>
      </c>
      <c r="E84" s="108">
        <f>$E$8+($O$7*O84)</f>
        <v>43314</v>
      </c>
      <c r="F84" s="109">
        <f t="shared" si="11"/>
        <v>43314</v>
      </c>
      <c r="G84" s="110">
        <f>$G$8+($O$7*O84)</f>
        <v>43315</v>
      </c>
      <c r="H84" s="108">
        <f>$H$8+($O$7*O84)</f>
        <v>43315</v>
      </c>
      <c r="I84" s="107">
        <f t="shared" si="12"/>
        <v>43315</v>
      </c>
      <c r="J84" s="111">
        <f t="shared" si="10"/>
        <v>43324</v>
      </c>
      <c r="K84" s="107">
        <f t="shared" si="13"/>
        <v>43324</v>
      </c>
      <c r="L84" s="112">
        <f>$L$8</f>
        <v>9</v>
      </c>
      <c r="M84" s="113" t="str">
        <f>$M$8</f>
        <v>ONE</v>
      </c>
      <c r="N84" s="114" t="str">
        <f>$N$8</f>
        <v>危険品受託</v>
      </c>
      <c r="O84" s="115">
        <v>17</v>
      </c>
    </row>
    <row r="85" spans="1:15" s="3" customFormat="1" ht="18" customHeight="1" hidden="1">
      <c r="A85" s="65" t="s">
        <v>101</v>
      </c>
      <c r="B85" s="66" t="s">
        <v>155</v>
      </c>
      <c r="C85" s="67" t="str">
        <f>IF((ISBLANK($C$10)),"----",(($C$10)+($O$7*O85)))</f>
        <v>----</v>
      </c>
      <c r="D85" s="68" t="str">
        <f t="shared" si="14"/>
        <v>----</v>
      </c>
      <c r="E85" s="69">
        <f>$E$9+($O$7*O85)</f>
        <v>43314</v>
      </c>
      <c r="F85" s="70">
        <f t="shared" si="11"/>
        <v>43314</v>
      </c>
      <c r="G85" s="71">
        <f>$G$9+($O$7*O85)</f>
        <v>43315</v>
      </c>
      <c r="H85" s="69">
        <f>$H$9+($O$7*O85)</f>
        <v>43315</v>
      </c>
      <c r="I85" s="68">
        <f t="shared" si="12"/>
        <v>43315</v>
      </c>
      <c r="J85" s="72">
        <f t="shared" si="10"/>
        <v>43324</v>
      </c>
      <c r="K85" s="68">
        <f t="shared" si="13"/>
        <v>43324</v>
      </c>
      <c r="L85" s="73">
        <f>$L$10</f>
        <v>9</v>
      </c>
      <c r="M85" s="74" t="str">
        <f>$M$9</f>
        <v>COSCO</v>
      </c>
      <c r="N85" s="75" t="str">
        <f>$N$10</f>
        <v>-</v>
      </c>
      <c r="O85" s="116">
        <v>17</v>
      </c>
    </row>
    <row r="86" spans="1:15" s="3" customFormat="1" ht="18" customHeight="1" hidden="1">
      <c r="A86" s="49" t="s">
        <v>74</v>
      </c>
      <c r="B86" s="50" t="s">
        <v>169</v>
      </c>
      <c r="C86" s="91" t="str">
        <f>IF((ISBLANK($C$10)),"----",(($C$10)+($O$7*O86)))</f>
        <v>----</v>
      </c>
      <c r="D86" s="92" t="str">
        <f t="shared" si="14"/>
        <v>----</v>
      </c>
      <c r="E86" s="25">
        <f>$E$10+($O$7*O86)</f>
        <v>43315</v>
      </c>
      <c r="F86" s="26">
        <f t="shared" si="11"/>
        <v>43315</v>
      </c>
      <c r="G86" s="55">
        <f>$G$10+($O$7*O86)</f>
        <v>43318</v>
      </c>
      <c r="H86" s="25">
        <f>$H$10+($O$7*O86)</f>
        <v>43318</v>
      </c>
      <c r="I86" s="24">
        <f t="shared" si="12"/>
        <v>43318</v>
      </c>
      <c r="J86" s="54">
        <f t="shared" si="10"/>
        <v>43327</v>
      </c>
      <c r="K86" s="24">
        <f t="shared" si="13"/>
        <v>43327</v>
      </c>
      <c r="L86" s="31">
        <f>$L$8</f>
        <v>9</v>
      </c>
      <c r="M86" s="34" t="str">
        <f>$M$10</f>
        <v>SITC</v>
      </c>
      <c r="N86" s="28" t="str">
        <f>$N$10</f>
        <v>-</v>
      </c>
      <c r="O86" s="116">
        <v>17</v>
      </c>
    </row>
    <row r="87" spans="1:15" s="3" customFormat="1" ht="18" customHeight="1" hidden="1" thickBot="1">
      <c r="A87" s="118" t="s">
        <v>122</v>
      </c>
      <c r="B87" s="119" t="s">
        <v>173</v>
      </c>
      <c r="C87" s="120" t="str">
        <f>IF((ISBLANK($C$10)),"----",(($C$10)+($O$7*O87)))</f>
        <v>----</v>
      </c>
      <c r="D87" s="121" t="str">
        <f t="shared" si="14"/>
        <v>----</v>
      </c>
      <c r="E87" s="122">
        <f>$E$11+($O$7*O87)</f>
        <v>43312</v>
      </c>
      <c r="F87" s="123">
        <f t="shared" si="11"/>
        <v>43312</v>
      </c>
      <c r="G87" s="124">
        <f>$G$11+($O$7*O87)</f>
        <v>43313</v>
      </c>
      <c r="H87" s="122">
        <f>$H$11+($O$7*O87)</f>
        <v>43313</v>
      </c>
      <c r="I87" s="121">
        <f t="shared" si="12"/>
        <v>43313</v>
      </c>
      <c r="J87" s="125">
        <f t="shared" si="10"/>
        <v>43323</v>
      </c>
      <c r="K87" s="121">
        <f t="shared" si="13"/>
        <v>43323</v>
      </c>
      <c r="L87" s="126">
        <f>$L$11</f>
        <v>10</v>
      </c>
      <c r="M87" s="127" t="str">
        <f>$M$11</f>
        <v>EVER</v>
      </c>
      <c r="N87" s="128" t="str">
        <f>$N$11</f>
        <v>KAOHSIUNG経由</v>
      </c>
      <c r="O87" s="117">
        <v>17</v>
      </c>
    </row>
    <row r="88" spans="1:15" s="3" customFormat="1" ht="18" customHeight="1" hidden="1">
      <c r="A88" s="104" t="s">
        <v>117</v>
      </c>
      <c r="B88" s="105" t="s">
        <v>165</v>
      </c>
      <c r="C88" s="106">
        <f>IF((ISBLANK($C$8)),"----",(($C$8)+($O$7*O88)))</f>
        <v>43320</v>
      </c>
      <c r="D88" s="107">
        <f t="shared" si="14"/>
        <v>43320</v>
      </c>
      <c r="E88" s="108">
        <f>$E$8+($O$7*O88)</f>
        <v>43321</v>
      </c>
      <c r="F88" s="109">
        <f t="shared" si="11"/>
        <v>43321</v>
      </c>
      <c r="G88" s="110">
        <f>$G$8+($O$7*O88)</f>
        <v>43322</v>
      </c>
      <c r="H88" s="108">
        <f>$H$8+($O$7*O88)</f>
        <v>43322</v>
      </c>
      <c r="I88" s="107">
        <f t="shared" si="12"/>
        <v>43322</v>
      </c>
      <c r="J88" s="111">
        <f t="shared" si="10"/>
        <v>43331</v>
      </c>
      <c r="K88" s="107">
        <f t="shared" si="13"/>
        <v>43331</v>
      </c>
      <c r="L88" s="112">
        <f>$L$8</f>
        <v>9</v>
      </c>
      <c r="M88" s="113" t="str">
        <f>$M$8</f>
        <v>ONE</v>
      </c>
      <c r="N88" s="114" t="str">
        <f>$N$8</f>
        <v>危険品受託</v>
      </c>
      <c r="O88" s="115">
        <v>18</v>
      </c>
    </row>
    <row r="89" spans="1:15" s="3" customFormat="1" ht="18" customHeight="1" hidden="1">
      <c r="A89" s="65" t="s">
        <v>103</v>
      </c>
      <c r="B89" s="66" t="s">
        <v>175</v>
      </c>
      <c r="C89" s="67" t="str">
        <f>IF((ISBLANK($C$10)),"----",(($C$10)+($O$7*O89)))</f>
        <v>----</v>
      </c>
      <c r="D89" s="68" t="str">
        <f t="shared" si="14"/>
        <v>----</v>
      </c>
      <c r="E89" s="69">
        <f>$E$9+($O$7*O89)</f>
        <v>43321</v>
      </c>
      <c r="F89" s="70">
        <f t="shared" si="11"/>
        <v>43321</v>
      </c>
      <c r="G89" s="71">
        <f>$G$9+($O$7*O89)</f>
        <v>43322</v>
      </c>
      <c r="H89" s="69">
        <f>$H$9+($O$7*O89)</f>
        <v>43322</v>
      </c>
      <c r="I89" s="68">
        <f t="shared" si="12"/>
        <v>43322</v>
      </c>
      <c r="J89" s="72">
        <f t="shared" si="10"/>
        <v>43331</v>
      </c>
      <c r="K89" s="68">
        <f t="shared" si="13"/>
        <v>43331</v>
      </c>
      <c r="L89" s="73">
        <f>$L$10</f>
        <v>9</v>
      </c>
      <c r="M89" s="74" t="str">
        <f>$M$9</f>
        <v>COSCO</v>
      </c>
      <c r="N89" s="75" t="str">
        <f>$N$10</f>
        <v>-</v>
      </c>
      <c r="O89" s="116">
        <v>18</v>
      </c>
    </row>
    <row r="90" spans="1:15" s="3" customFormat="1" ht="18" customHeight="1" hidden="1">
      <c r="A90" s="49" t="s">
        <v>76</v>
      </c>
      <c r="B90" s="50" t="s">
        <v>169</v>
      </c>
      <c r="C90" s="91" t="str">
        <f>IF((ISBLANK($C$10)),"----",(($C$10)+($O$7*O90)))</f>
        <v>----</v>
      </c>
      <c r="D90" s="92" t="str">
        <f t="shared" si="14"/>
        <v>----</v>
      </c>
      <c r="E90" s="25">
        <f>$E$10+($O$7*O90)</f>
        <v>43322</v>
      </c>
      <c r="F90" s="26">
        <f t="shared" si="11"/>
        <v>43322</v>
      </c>
      <c r="G90" s="55">
        <f>$G$10+($O$7*O90)</f>
        <v>43325</v>
      </c>
      <c r="H90" s="25">
        <f>$H$10+($O$7*O90)</f>
        <v>43325</v>
      </c>
      <c r="I90" s="24">
        <f t="shared" si="12"/>
        <v>43325</v>
      </c>
      <c r="J90" s="54">
        <f t="shared" si="10"/>
        <v>43334</v>
      </c>
      <c r="K90" s="24">
        <f t="shared" si="13"/>
        <v>43334</v>
      </c>
      <c r="L90" s="31">
        <f>$L$8</f>
        <v>9</v>
      </c>
      <c r="M90" s="34" t="str">
        <f>$M$10</f>
        <v>SITC</v>
      </c>
      <c r="N90" s="28" t="str">
        <f>$N$10</f>
        <v>-</v>
      </c>
      <c r="O90" s="116">
        <v>18</v>
      </c>
    </row>
    <row r="91" spans="1:15" s="3" customFormat="1" ht="18" customHeight="1" hidden="1" thickBot="1">
      <c r="A91" s="118" t="s">
        <v>119</v>
      </c>
      <c r="B91" s="119" t="s">
        <v>174</v>
      </c>
      <c r="C91" s="120" t="str">
        <f>IF((ISBLANK($C$10)),"----",(($C$10)+($O$7*O91)))</f>
        <v>----</v>
      </c>
      <c r="D91" s="121" t="str">
        <f t="shared" si="14"/>
        <v>----</v>
      </c>
      <c r="E91" s="122">
        <f>$E$11+($O$7*O91)</f>
        <v>43319</v>
      </c>
      <c r="F91" s="123">
        <f t="shared" si="11"/>
        <v>43319</v>
      </c>
      <c r="G91" s="124">
        <f>$G$11+($O$7*O91)</f>
        <v>43320</v>
      </c>
      <c r="H91" s="122">
        <f>$H$11+($O$7*O91)</f>
        <v>43320</v>
      </c>
      <c r="I91" s="121">
        <f t="shared" si="12"/>
        <v>43320</v>
      </c>
      <c r="J91" s="125">
        <f t="shared" si="10"/>
        <v>43330</v>
      </c>
      <c r="K91" s="121">
        <f t="shared" si="13"/>
        <v>43330</v>
      </c>
      <c r="L91" s="126">
        <f>$L$11</f>
        <v>10</v>
      </c>
      <c r="M91" s="127" t="str">
        <f>$M$11</f>
        <v>EVER</v>
      </c>
      <c r="N91" s="128" t="str">
        <f>$N$11</f>
        <v>KAOHSIUNG経由</v>
      </c>
      <c r="O91" s="117">
        <v>18</v>
      </c>
    </row>
    <row r="92" spans="1:15" s="3" customFormat="1" ht="18" customHeight="1" hidden="1">
      <c r="A92" s="104" t="s">
        <v>136</v>
      </c>
      <c r="B92" s="105" t="s">
        <v>166</v>
      </c>
      <c r="C92" s="136">
        <v>43322</v>
      </c>
      <c r="D92" s="137">
        <f t="shared" si="14"/>
        <v>43322</v>
      </c>
      <c r="E92" s="108">
        <f>$E$8+($O$7*O92)</f>
        <v>43328</v>
      </c>
      <c r="F92" s="109">
        <f t="shared" si="11"/>
        <v>43328</v>
      </c>
      <c r="G92" s="110">
        <f>$G$8+($O$7*O92)</f>
        <v>43329</v>
      </c>
      <c r="H92" s="108">
        <f>$H$8+($O$7*O92)</f>
        <v>43329</v>
      </c>
      <c r="I92" s="107">
        <f t="shared" si="12"/>
        <v>43329</v>
      </c>
      <c r="J92" s="111">
        <f t="shared" si="10"/>
        <v>43338</v>
      </c>
      <c r="K92" s="107">
        <f t="shared" si="13"/>
        <v>43338</v>
      </c>
      <c r="L92" s="112">
        <f>$L$8</f>
        <v>9</v>
      </c>
      <c r="M92" s="113" t="str">
        <f>$M$8</f>
        <v>ONE</v>
      </c>
      <c r="N92" s="114" t="str">
        <f>$N$8</f>
        <v>危険品受託</v>
      </c>
      <c r="O92" s="115">
        <v>19</v>
      </c>
    </row>
    <row r="93" spans="1:15" s="3" customFormat="1" ht="18" customHeight="1" hidden="1">
      <c r="A93" s="65" t="s">
        <v>104</v>
      </c>
      <c r="B93" s="66" t="s">
        <v>175</v>
      </c>
      <c r="C93" s="67" t="str">
        <f>IF((ISBLANK($C$10)),"----",(($C$10)+($O$7*O93)))</f>
        <v>----</v>
      </c>
      <c r="D93" s="68" t="str">
        <f t="shared" si="14"/>
        <v>----</v>
      </c>
      <c r="E93" s="69">
        <f>$E$9+($O$7*O93)</f>
        <v>43328</v>
      </c>
      <c r="F93" s="70">
        <f t="shared" si="11"/>
        <v>43328</v>
      </c>
      <c r="G93" s="71">
        <f>$G$9+($O$7*O93)</f>
        <v>43329</v>
      </c>
      <c r="H93" s="69">
        <f>$H$9+($O$7*O93)</f>
        <v>43329</v>
      </c>
      <c r="I93" s="68">
        <f t="shared" si="12"/>
        <v>43329</v>
      </c>
      <c r="J93" s="72">
        <f t="shared" si="10"/>
        <v>43338</v>
      </c>
      <c r="K93" s="68">
        <f t="shared" si="13"/>
        <v>43338</v>
      </c>
      <c r="L93" s="73">
        <f>$L$10</f>
        <v>9</v>
      </c>
      <c r="M93" s="74" t="str">
        <f>$M$9</f>
        <v>COSCO</v>
      </c>
      <c r="N93" s="75" t="str">
        <f>$N$10</f>
        <v>-</v>
      </c>
      <c r="O93" s="116">
        <v>19</v>
      </c>
    </row>
    <row r="94" spans="1:15" s="3" customFormat="1" ht="18" customHeight="1" hidden="1">
      <c r="A94" s="49" t="s">
        <v>168</v>
      </c>
      <c r="B94" s="50" t="s">
        <v>153</v>
      </c>
      <c r="C94" s="91" t="str">
        <f>IF((ISBLANK($C$10)),"----",(($C$10)+($O$7*O94)))</f>
        <v>----</v>
      </c>
      <c r="D94" s="92" t="str">
        <f t="shared" si="14"/>
        <v>----</v>
      </c>
      <c r="E94" s="25">
        <f>$E$10+($O$7*O94)</f>
        <v>43329</v>
      </c>
      <c r="F94" s="26">
        <f t="shared" si="11"/>
        <v>43329</v>
      </c>
      <c r="G94" s="55">
        <f>$G$10+($O$7*O94)</f>
        <v>43332</v>
      </c>
      <c r="H94" s="25">
        <f>$H$10+($O$7*O94)</f>
        <v>43332</v>
      </c>
      <c r="I94" s="24">
        <f t="shared" si="12"/>
        <v>43332</v>
      </c>
      <c r="J94" s="54">
        <f t="shared" si="10"/>
        <v>43341</v>
      </c>
      <c r="K94" s="24">
        <f t="shared" si="13"/>
        <v>43341</v>
      </c>
      <c r="L94" s="31">
        <f>$L$8</f>
        <v>9</v>
      </c>
      <c r="M94" s="34" t="str">
        <f>$M$10</f>
        <v>SITC</v>
      </c>
      <c r="N94" s="28" t="str">
        <f>$N$10</f>
        <v>-</v>
      </c>
      <c r="O94" s="116">
        <v>19</v>
      </c>
    </row>
    <row r="95" spans="1:15" s="3" customFormat="1" ht="18" customHeight="1" hidden="1" thickBot="1">
      <c r="A95" s="118" t="s">
        <v>122</v>
      </c>
      <c r="B95" s="119" t="s">
        <v>160</v>
      </c>
      <c r="C95" s="120" t="str">
        <f>IF((ISBLANK($C$10)),"----",(($C$10)+($O$7*O95)))</f>
        <v>----</v>
      </c>
      <c r="D95" s="121" t="str">
        <f t="shared" si="14"/>
        <v>----</v>
      </c>
      <c r="E95" s="134">
        <v>43322</v>
      </c>
      <c r="F95" s="142">
        <f t="shared" si="11"/>
        <v>43322</v>
      </c>
      <c r="G95" s="124">
        <f>$G$11+($O$7*O95)</f>
        <v>43327</v>
      </c>
      <c r="H95" s="122">
        <f>$H$11+($O$7*O95)</f>
        <v>43327</v>
      </c>
      <c r="I95" s="121">
        <f t="shared" si="12"/>
        <v>43327</v>
      </c>
      <c r="J95" s="125">
        <f t="shared" si="10"/>
        <v>43337</v>
      </c>
      <c r="K95" s="121">
        <f t="shared" si="13"/>
        <v>43337</v>
      </c>
      <c r="L95" s="126">
        <f>$L$11</f>
        <v>10</v>
      </c>
      <c r="M95" s="127" t="str">
        <f>$M$11</f>
        <v>EVER</v>
      </c>
      <c r="N95" s="128" t="str">
        <f>$N$11</f>
        <v>KAOHSIUNG経由</v>
      </c>
      <c r="O95" s="117">
        <v>19</v>
      </c>
    </row>
    <row r="96" spans="1:15" s="3" customFormat="1" ht="18" customHeight="1" hidden="1">
      <c r="A96" s="104" t="s">
        <v>138</v>
      </c>
      <c r="B96" s="105" t="s">
        <v>167</v>
      </c>
      <c r="C96" s="106">
        <f>IF((ISBLANK($C$8)),"----",(($C$8)+($O$7*O96)))</f>
        <v>43334</v>
      </c>
      <c r="D96" s="107">
        <f t="shared" si="14"/>
        <v>43334</v>
      </c>
      <c r="E96" s="108">
        <f>$E$8+($O$7*O96)</f>
        <v>43335</v>
      </c>
      <c r="F96" s="109">
        <f t="shared" si="11"/>
        <v>43335</v>
      </c>
      <c r="G96" s="110">
        <f>$G$8+($O$7*O96)</f>
        <v>43336</v>
      </c>
      <c r="H96" s="108">
        <f>$H$8+($O$7*O96)</f>
        <v>43336</v>
      </c>
      <c r="I96" s="107">
        <f t="shared" si="12"/>
        <v>43336</v>
      </c>
      <c r="J96" s="111">
        <f t="shared" si="10"/>
        <v>43345</v>
      </c>
      <c r="K96" s="107">
        <f t="shared" si="13"/>
        <v>43345</v>
      </c>
      <c r="L96" s="112">
        <f>$L$8</f>
        <v>9</v>
      </c>
      <c r="M96" s="113" t="str">
        <f>$M$8</f>
        <v>ONE</v>
      </c>
      <c r="N96" s="114" t="str">
        <f>$N$8</f>
        <v>危険品受託</v>
      </c>
      <c r="O96" s="115">
        <v>20</v>
      </c>
    </row>
    <row r="97" spans="1:15" s="3" customFormat="1" ht="18" customHeight="1" hidden="1">
      <c r="A97" s="65" t="s">
        <v>78</v>
      </c>
      <c r="B97" s="66"/>
      <c r="C97" s="67" t="str">
        <f>IF((ISBLANK($C$10)),"----",(($C$10)+($O$7*O97)))</f>
        <v>----</v>
      </c>
      <c r="D97" s="68" t="str">
        <f t="shared" si="14"/>
        <v>----</v>
      </c>
      <c r="E97" s="69">
        <f>$E$9+($O$7*O97)</f>
        <v>43335</v>
      </c>
      <c r="F97" s="70">
        <f t="shared" si="11"/>
        <v>43335</v>
      </c>
      <c r="G97" s="71">
        <f>$G$9+($O$7*O97)</f>
        <v>43336</v>
      </c>
      <c r="H97" s="69">
        <f>$H$9+($O$7*O97)</f>
        <v>43336</v>
      </c>
      <c r="I97" s="68">
        <f t="shared" si="12"/>
        <v>43336</v>
      </c>
      <c r="J97" s="72">
        <f t="shared" si="10"/>
        <v>43345</v>
      </c>
      <c r="K97" s="68">
        <f t="shared" si="13"/>
        <v>43345</v>
      </c>
      <c r="L97" s="73">
        <f>$L$10</f>
        <v>9</v>
      </c>
      <c r="M97" s="74" t="str">
        <f>$M$9</f>
        <v>COSCO</v>
      </c>
      <c r="N97" s="75" t="str">
        <f>$N$10</f>
        <v>-</v>
      </c>
      <c r="O97" s="116">
        <v>20</v>
      </c>
    </row>
    <row r="98" spans="1:15" s="3" customFormat="1" ht="18" customHeight="1" hidden="1">
      <c r="A98" s="49" t="s">
        <v>74</v>
      </c>
      <c r="B98" s="50" t="s">
        <v>170</v>
      </c>
      <c r="C98" s="91" t="str">
        <f>IF((ISBLANK($C$10)),"----",(($C$10)+($O$7*O98)))</f>
        <v>----</v>
      </c>
      <c r="D98" s="92" t="str">
        <f t="shared" si="14"/>
        <v>----</v>
      </c>
      <c r="E98" s="25">
        <f>$E$10+($O$7*O98)</f>
        <v>43336</v>
      </c>
      <c r="F98" s="26">
        <f t="shared" si="11"/>
        <v>43336</v>
      </c>
      <c r="G98" s="55">
        <f>$G$10+($O$7*O98)</f>
        <v>43339</v>
      </c>
      <c r="H98" s="25">
        <f>$H$10+($O$7*O98)</f>
        <v>43339</v>
      </c>
      <c r="I98" s="24">
        <f t="shared" si="12"/>
        <v>43339</v>
      </c>
      <c r="J98" s="54">
        <f t="shared" si="10"/>
        <v>43348</v>
      </c>
      <c r="K98" s="24">
        <f t="shared" si="13"/>
        <v>43348</v>
      </c>
      <c r="L98" s="31">
        <f>$L$8</f>
        <v>9</v>
      </c>
      <c r="M98" s="34" t="str">
        <f>$M$10</f>
        <v>SITC</v>
      </c>
      <c r="N98" s="28" t="str">
        <f>$N$10</f>
        <v>-</v>
      </c>
      <c r="O98" s="116">
        <v>20</v>
      </c>
    </row>
    <row r="99" spans="1:15" s="3" customFormat="1" ht="18" customHeight="1" hidden="1" thickBot="1">
      <c r="A99" s="118" t="s">
        <v>78</v>
      </c>
      <c r="B99" s="119"/>
      <c r="C99" s="120" t="str">
        <f>IF((ISBLANK($C$10)),"----",(($C$10)+($O$7*O99)))</f>
        <v>----</v>
      </c>
      <c r="D99" s="121" t="str">
        <f t="shared" si="14"/>
        <v>----</v>
      </c>
      <c r="E99" s="122">
        <f>$E$11+($O$7*O99)</f>
        <v>43333</v>
      </c>
      <c r="F99" s="123">
        <f t="shared" si="11"/>
        <v>43333</v>
      </c>
      <c r="G99" s="124">
        <f>$G$11+($O$7*O99)</f>
        <v>43334</v>
      </c>
      <c r="H99" s="122">
        <f>$H$11+($O$7*O99)</f>
        <v>43334</v>
      </c>
      <c r="I99" s="121">
        <f t="shared" si="12"/>
        <v>43334</v>
      </c>
      <c r="J99" s="125">
        <v>43280</v>
      </c>
      <c r="K99" s="121">
        <f t="shared" si="13"/>
        <v>43280</v>
      </c>
      <c r="L99" s="126">
        <f>$L$11</f>
        <v>10</v>
      </c>
      <c r="M99" s="127" t="str">
        <f>$M$11</f>
        <v>EVER</v>
      </c>
      <c r="N99" s="128" t="str">
        <f>$N$11</f>
        <v>KAOHSIUNG経由</v>
      </c>
      <c r="O99" s="117">
        <v>20</v>
      </c>
    </row>
    <row r="100" spans="1:15" s="3" customFormat="1" ht="18" customHeight="1" hidden="1">
      <c r="A100" s="104" t="s">
        <v>117</v>
      </c>
      <c r="B100" s="105" t="s">
        <v>133</v>
      </c>
      <c r="C100" s="106">
        <f>IF((ISBLANK($C$8)),"----",(($C$8)+($O$7*O100)))</f>
        <v>43341</v>
      </c>
      <c r="D100" s="107">
        <f t="shared" si="14"/>
        <v>43341</v>
      </c>
      <c r="E100" s="108">
        <f>$E$8+($O$7*O100)</f>
        <v>43342</v>
      </c>
      <c r="F100" s="109">
        <f t="shared" si="11"/>
        <v>43342</v>
      </c>
      <c r="G100" s="110">
        <f>$G$8+($O$7*O100)</f>
        <v>43343</v>
      </c>
      <c r="H100" s="108">
        <f>$H$8+($O$7*O100)</f>
        <v>43343</v>
      </c>
      <c r="I100" s="107">
        <f t="shared" si="12"/>
        <v>43343</v>
      </c>
      <c r="J100" s="111">
        <f aca="true" t="shared" si="15" ref="J100:J118">H100+L100</f>
        <v>43352</v>
      </c>
      <c r="K100" s="107">
        <f t="shared" si="13"/>
        <v>43352</v>
      </c>
      <c r="L100" s="112">
        <f>$L$8</f>
        <v>9</v>
      </c>
      <c r="M100" s="113" t="str">
        <f>$M$8</f>
        <v>ONE</v>
      </c>
      <c r="N100" s="114" t="str">
        <f>$N$8</f>
        <v>危険品受託</v>
      </c>
      <c r="O100" s="115">
        <v>21</v>
      </c>
    </row>
    <row r="101" spans="1:15" s="3" customFormat="1" ht="18" customHeight="1" hidden="1">
      <c r="A101" s="65" t="s">
        <v>103</v>
      </c>
      <c r="B101" s="66" t="s">
        <v>182</v>
      </c>
      <c r="C101" s="67" t="str">
        <f>IF((ISBLANK($C$10)),"----",(($C$10)+($O$7*O101)))</f>
        <v>----</v>
      </c>
      <c r="D101" s="68" t="str">
        <f t="shared" si="14"/>
        <v>----</v>
      </c>
      <c r="E101" s="69">
        <f>$E$9+($O$7*O101)</f>
        <v>43342</v>
      </c>
      <c r="F101" s="70">
        <f t="shared" si="11"/>
        <v>43342</v>
      </c>
      <c r="G101" s="71">
        <f>$G$9+($O$7*O101)</f>
        <v>43343</v>
      </c>
      <c r="H101" s="69">
        <f>$H$9+($O$7*O101)</f>
        <v>43343</v>
      </c>
      <c r="I101" s="68">
        <f t="shared" si="12"/>
        <v>43343</v>
      </c>
      <c r="J101" s="72">
        <f t="shared" si="15"/>
        <v>43352</v>
      </c>
      <c r="K101" s="68">
        <f t="shared" si="13"/>
        <v>43352</v>
      </c>
      <c r="L101" s="73">
        <f>$L$10</f>
        <v>9</v>
      </c>
      <c r="M101" s="74" t="str">
        <f>$M$9</f>
        <v>COSCO</v>
      </c>
      <c r="N101" s="75" t="str">
        <f>$N$10</f>
        <v>-</v>
      </c>
      <c r="O101" s="116">
        <v>21</v>
      </c>
    </row>
    <row r="102" spans="1:15" s="3" customFormat="1" ht="18" customHeight="1" hidden="1">
      <c r="A102" s="49" t="s">
        <v>92</v>
      </c>
      <c r="B102" s="50" t="s">
        <v>169</v>
      </c>
      <c r="C102" s="91" t="str">
        <f>IF((ISBLANK($C$10)),"----",(($C$10)+($O$7*O102)))</f>
        <v>----</v>
      </c>
      <c r="D102" s="92" t="str">
        <f t="shared" si="14"/>
        <v>----</v>
      </c>
      <c r="E102" s="25">
        <f>$E$10+($O$7*O102)</f>
        <v>43343</v>
      </c>
      <c r="F102" s="26">
        <f t="shared" si="11"/>
        <v>43343</v>
      </c>
      <c r="G102" s="55">
        <f>$G$10+($O$7*O102)</f>
        <v>43346</v>
      </c>
      <c r="H102" s="25">
        <f>$H$10+($O$7*O102)</f>
        <v>43346</v>
      </c>
      <c r="I102" s="24">
        <f t="shared" si="12"/>
        <v>43346</v>
      </c>
      <c r="J102" s="143">
        <f t="shared" si="15"/>
        <v>43358</v>
      </c>
      <c r="K102" s="144">
        <f t="shared" si="13"/>
        <v>43358</v>
      </c>
      <c r="L102" s="145">
        <v>12</v>
      </c>
      <c r="M102" s="34" t="str">
        <f>$M$10</f>
        <v>SITC</v>
      </c>
      <c r="N102" s="28" t="str">
        <f>$N$10</f>
        <v>-</v>
      </c>
      <c r="O102" s="116">
        <v>21</v>
      </c>
    </row>
    <row r="103" spans="1:15" s="3" customFormat="1" ht="18" customHeight="1" hidden="1" thickBot="1">
      <c r="A103" s="118" t="s">
        <v>122</v>
      </c>
      <c r="B103" s="119" t="s">
        <v>177</v>
      </c>
      <c r="C103" s="120" t="str">
        <f>IF((ISBLANK($C$10)),"----",(($C$10)+($O$7*O103)))</f>
        <v>----</v>
      </c>
      <c r="D103" s="121" t="str">
        <f t="shared" si="14"/>
        <v>----</v>
      </c>
      <c r="E103" s="122">
        <f>$E$11+($O$7*O103)</f>
        <v>43340</v>
      </c>
      <c r="F103" s="123">
        <f t="shared" si="11"/>
        <v>43340</v>
      </c>
      <c r="G103" s="124">
        <f>$G$11+($O$7*O103)</f>
        <v>43341</v>
      </c>
      <c r="H103" s="122">
        <f>$H$11+($O$7*O103)</f>
        <v>43341</v>
      </c>
      <c r="I103" s="121">
        <f t="shared" si="12"/>
        <v>43341</v>
      </c>
      <c r="J103" s="131">
        <f t="shared" si="15"/>
        <v>43350</v>
      </c>
      <c r="K103" s="132">
        <f t="shared" si="13"/>
        <v>43350</v>
      </c>
      <c r="L103" s="135">
        <v>9</v>
      </c>
      <c r="M103" s="127" t="str">
        <f>$M$11</f>
        <v>EVER</v>
      </c>
      <c r="N103" s="128" t="str">
        <f>$N$11</f>
        <v>KAOHSIUNG経由</v>
      </c>
      <c r="O103" s="117">
        <v>21</v>
      </c>
    </row>
    <row r="104" spans="1:15" s="3" customFormat="1" ht="18" customHeight="1" hidden="1">
      <c r="A104" s="104" t="s">
        <v>192</v>
      </c>
      <c r="B104" s="105" t="s">
        <v>194</v>
      </c>
      <c r="C104" s="106">
        <f>IF((ISBLANK($C$8)),"----",(($C$8)+($O$7*O104)))</f>
        <v>43348</v>
      </c>
      <c r="D104" s="107">
        <f t="shared" si="14"/>
        <v>43348</v>
      </c>
      <c r="E104" s="108">
        <f>$E$8+($O$7*O104)</f>
        <v>43349</v>
      </c>
      <c r="F104" s="109">
        <f aca="true" t="shared" si="16" ref="F104:F123">E104</f>
        <v>43349</v>
      </c>
      <c r="G104" s="110">
        <f>$G$8+($O$7*O104)</f>
        <v>43350</v>
      </c>
      <c r="H104" s="108">
        <f>$H$8+($O$7*O104)</f>
        <v>43350</v>
      </c>
      <c r="I104" s="107">
        <f aca="true" t="shared" si="17" ref="I104:I123">H104</f>
        <v>43350</v>
      </c>
      <c r="J104" s="111">
        <f t="shared" si="15"/>
        <v>43359</v>
      </c>
      <c r="K104" s="107">
        <f aca="true" t="shared" si="18" ref="K104:K123">J104</f>
        <v>43359</v>
      </c>
      <c r="L104" s="112">
        <f>$L$8</f>
        <v>9</v>
      </c>
      <c r="M104" s="113" t="str">
        <f>$M$8</f>
        <v>ONE</v>
      </c>
      <c r="N104" s="114" t="str">
        <f>$N$8</f>
        <v>危険品受託</v>
      </c>
      <c r="O104" s="115">
        <v>22</v>
      </c>
    </row>
    <row r="105" spans="1:15" s="3" customFormat="1" ht="18" customHeight="1" hidden="1">
      <c r="A105" s="65" t="s">
        <v>104</v>
      </c>
      <c r="B105" s="66" t="s">
        <v>182</v>
      </c>
      <c r="C105" s="67" t="str">
        <f>IF((ISBLANK($C$10)),"----",(($C$10)+($O$7*O105)))</f>
        <v>----</v>
      </c>
      <c r="D105" s="68" t="str">
        <f t="shared" si="14"/>
        <v>----</v>
      </c>
      <c r="E105" s="69">
        <f>$E$9+($O$7*O105)</f>
        <v>43349</v>
      </c>
      <c r="F105" s="70">
        <f t="shared" si="16"/>
        <v>43349</v>
      </c>
      <c r="G105" s="71">
        <f>$G$9+($O$7*O105)</f>
        <v>43350</v>
      </c>
      <c r="H105" s="69">
        <f>$H$9+($O$7*O105)</f>
        <v>43350</v>
      </c>
      <c r="I105" s="68">
        <f t="shared" si="17"/>
        <v>43350</v>
      </c>
      <c r="J105" s="72">
        <f t="shared" si="15"/>
        <v>43359</v>
      </c>
      <c r="K105" s="68">
        <f t="shared" si="18"/>
        <v>43359</v>
      </c>
      <c r="L105" s="73">
        <f>$L$10</f>
        <v>9</v>
      </c>
      <c r="M105" s="74" t="str">
        <f>$M$9</f>
        <v>COSCO</v>
      </c>
      <c r="N105" s="75" t="str">
        <f>$N$10</f>
        <v>-</v>
      </c>
      <c r="O105" s="116">
        <v>22</v>
      </c>
    </row>
    <row r="106" spans="1:15" s="3" customFormat="1" ht="18" customHeight="1" hidden="1">
      <c r="A106" s="49" t="s">
        <v>184</v>
      </c>
      <c r="B106" s="50" t="s">
        <v>186</v>
      </c>
      <c r="C106" s="91" t="str">
        <f>IF((ISBLANK($C$10)),"----",(($C$10)+($O$7*O106)))</f>
        <v>----</v>
      </c>
      <c r="D106" s="92" t="str">
        <f t="shared" si="14"/>
        <v>----</v>
      </c>
      <c r="E106" s="25">
        <f>$E$10+($O$7*O106)</f>
        <v>43350</v>
      </c>
      <c r="F106" s="26">
        <f t="shared" si="16"/>
        <v>43350</v>
      </c>
      <c r="G106" s="55">
        <f>$G$10+($O$7*O106)</f>
        <v>43353</v>
      </c>
      <c r="H106" s="25">
        <f>$H$10+($O$7*O106)</f>
        <v>43353</v>
      </c>
      <c r="I106" s="24">
        <f t="shared" si="17"/>
        <v>43353</v>
      </c>
      <c r="J106" s="54">
        <f t="shared" si="15"/>
        <v>43362</v>
      </c>
      <c r="K106" s="24">
        <f t="shared" si="18"/>
        <v>43362</v>
      </c>
      <c r="L106" s="31">
        <f>$L$8</f>
        <v>9</v>
      </c>
      <c r="M106" s="34" t="str">
        <f>$M$10</f>
        <v>SITC</v>
      </c>
      <c r="N106" s="28" t="str">
        <f>$N$10</f>
        <v>-</v>
      </c>
      <c r="O106" s="116">
        <v>22</v>
      </c>
    </row>
    <row r="107" spans="1:15" s="3" customFormat="1" ht="18" customHeight="1" hidden="1" thickBot="1">
      <c r="A107" s="118" t="s">
        <v>119</v>
      </c>
      <c r="B107" s="119" t="s">
        <v>178</v>
      </c>
      <c r="C107" s="120" t="str">
        <f>IF((ISBLANK($C$10)),"----",(($C$10)+($O$7*O107)))</f>
        <v>----</v>
      </c>
      <c r="D107" s="121" t="str">
        <f t="shared" si="14"/>
        <v>----</v>
      </c>
      <c r="E107" s="122">
        <f>$E$11+($O$7*O107)</f>
        <v>43347</v>
      </c>
      <c r="F107" s="123">
        <f t="shared" si="16"/>
        <v>43347</v>
      </c>
      <c r="G107" s="124">
        <f>$G$11+($O$7*O107)</f>
        <v>43348</v>
      </c>
      <c r="H107" s="122">
        <f>$H$11+($O$7*O107)</f>
        <v>43348</v>
      </c>
      <c r="I107" s="121">
        <f t="shared" si="17"/>
        <v>43348</v>
      </c>
      <c r="J107" s="131">
        <f t="shared" si="15"/>
        <v>43357</v>
      </c>
      <c r="K107" s="132">
        <f t="shared" si="18"/>
        <v>43357</v>
      </c>
      <c r="L107" s="135">
        <v>9</v>
      </c>
      <c r="M107" s="127" t="str">
        <f>$M$11</f>
        <v>EVER</v>
      </c>
      <c r="N107" s="128" t="str">
        <f>$N$11</f>
        <v>KAOHSIUNG経由</v>
      </c>
      <c r="O107" s="117">
        <v>22</v>
      </c>
    </row>
    <row r="108" spans="1:15" s="3" customFormat="1" ht="18" customHeight="1" hidden="1">
      <c r="A108" s="104" t="s">
        <v>138</v>
      </c>
      <c r="B108" s="105" t="s">
        <v>195</v>
      </c>
      <c r="C108" s="106">
        <f>IF((ISBLANK($C$8)),"----",(($C$8)+($O$7*O108)))</f>
        <v>43355</v>
      </c>
      <c r="D108" s="107">
        <f aca="true" t="shared" si="19" ref="D108:D123">C108</f>
        <v>43355</v>
      </c>
      <c r="E108" s="108">
        <f>$E$8+($O$7*O108)</f>
        <v>43356</v>
      </c>
      <c r="F108" s="109">
        <f t="shared" si="16"/>
        <v>43356</v>
      </c>
      <c r="G108" s="110">
        <f>$G$8+($O$7*O108)</f>
        <v>43357</v>
      </c>
      <c r="H108" s="108">
        <f>$H$8+($O$7*O108)</f>
        <v>43357</v>
      </c>
      <c r="I108" s="107">
        <f t="shared" si="17"/>
        <v>43357</v>
      </c>
      <c r="J108" s="111">
        <f t="shared" si="15"/>
        <v>43366</v>
      </c>
      <c r="K108" s="107">
        <f t="shared" si="18"/>
        <v>43366</v>
      </c>
      <c r="L108" s="112">
        <f>$L$8</f>
        <v>9</v>
      </c>
      <c r="M108" s="113" t="str">
        <f>$M$8</f>
        <v>ONE</v>
      </c>
      <c r="N108" s="114" t="str">
        <f>$N$8</f>
        <v>危険品受託</v>
      </c>
      <c r="O108" s="115">
        <v>23</v>
      </c>
    </row>
    <row r="109" spans="1:15" s="3" customFormat="1" ht="18" customHeight="1" hidden="1">
      <c r="A109" s="65" t="s">
        <v>101</v>
      </c>
      <c r="B109" s="66" t="s">
        <v>183</v>
      </c>
      <c r="C109" s="67" t="str">
        <f>IF((ISBLANK($C$10)),"----",(($C$10)+($O$7*O109)))</f>
        <v>----</v>
      </c>
      <c r="D109" s="68" t="str">
        <f t="shared" si="19"/>
        <v>----</v>
      </c>
      <c r="E109" s="69">
        <f>$E$9+($O$7*O109)</f>
        <v>43356</v>
      </c>
      <c r="F109" s="70">
        <f t="shared" si="16"/>
        <v>43356</v>
      </c>
      <c r="G109" s="71">
        <f>$G$9+($O$7*O109)</f>
        <v>43357</v>
      </c>
      <c r="H109" s="69">
        <f>$H$9+($O$7*O109)</f>
        <v>43357</v>
      </c>
      <c r="I109" s="68">
        <f t="shared" si="17"/>
        <v>43357</v>
      </c>
      <c r="J109" s="72">
        <f t="shared" si="15"/>
        <v>43366</v>
      </c>
      <c r="K109" s="68">
        <f t="shared" si="18"/>
        <v>43366</v>
      </c>
      <c r="L109" s="73">
        <f>$L$10</f>
        <v>9</v>
      </c>
      <c r="M109" s="74" t="str">
        <f>$M$9</f>
        <v>COSCO</v>
      </c>
      <c r="N109" s="75" t="str">
        <f>$N$10</f>
        <v>-</v>
      </c>
      <c r="O109" s="116">
        <v>23</v>
      </c>
    </row>
    <row r="110" spans="1:15" s="3" customFormat="1" ht="18" customHeight="1" hidden="1">
      <c r="A110" s="49" t="s">
        <v>86</v>
      </c>
      <c r="B110" s="50" t="s">
        <v>187</v>
      </c>
      <c r="C110" s="91" t="str">
        <f>IF((ISBLANK($C$10)),"----",(($C$10)+($O$7*O110)))</f>
        <v>----</v>
      </c>
      <c r="D110" s="92" t="str">
        <f t="shared" si="19"/>
        <v>----</v>
      </c>
      <c r="E110" s="25">
        <f>$E$10+($O$7*O110)</f>
        <v>43357</v>
      </c>
      <c r="F110" s="26">
        <f t="shared" si="16"/>
        <v>43357</v>
      </c>
      <c r="G110" s="55">
        <f>$G$10+($O$7*O110)</f>
        <v>43360</v>
      </c>
      <c r="H110" s="25">
        <f>$H$10+($O$7*O110)</f>
        <v>43360</v>
      </c>
      <c r="I110" s="24">
        <f t="shared" si="17"/>
        <v>43360</v>
      </c>
      <c r="J110" s="54">
        <f t="shared" si="15"/>
        <v>43369</v>
      </c>
      <c r="K110" s="24">
        <f t="shared" si="18"/>
        <v>43369</v>
      </c>
      <c r="L110" s="31">
        <f>$L$8</f>
        <v>9</v>
      </c>
      <c r="M110" s="34" t="str">
        <f>$M$10</f>
        <v>SITC</v>
      </c>
      <c r="N110" s="28" t="str">
        <f>$N$10</f>
        <v>-</v>
      </c>
      <c r="O110" s="116">
        <v>23</v>
      </c>
    </row>
    <row r="111" spans="1:15" s="3" customFormat="1" ht="18" customHeight="1" hidden="1" thickBot="1">
      <c r="A111" s="118" t="s">
        <v>157</v>
      </c>
      <c r="B111" s="119" t="s">
        <v>179</v>
      </c>
      <c r="C111" s="120" t="str">
        <f>IF((ISBLANK($C$10)),"----",(($C$10)+($O$7*O111)))</f>
        <v>----</v>
      </c>
      <c r="D111" s="121" t="str">
        <f t="shared" si="19"/>
        <v>----</v>
      </c>
      <c r="E111" s="122">
        <f>$E$11+($O$7*O111)</f>
        <v>43354</v>
      </c>
      <c r="F111" s="123">
        <f t="shared" si="16"/>
        <v>43354</v>
      </c>
      <c r="G111" s="124">
        <f>$G$11+($O$7*O111)</f>
        <v>43355</v>
      </c>
      <c r="H111" s="122">
        <f>$H$11+($O$7*O111)</f>
        <v>43355</v>
      </c>
      <c r="I111" s="121">
        <f t="shared" si="17"/>
        <v>43355</v>
      </c>
      <c r="J111" s="125">
        <f t="shared" si="15"/>
        <v>43365</v>
      </c>
      <c r="K111" s="121">
        <f t="shared" si="18"/>
        <v>43365</v>
      </c>
      <c r="L111" s="126">
        <v>10</v>
      </c>
      <c r="M111" s="127" t="str">
        <f>$M$11</f>
        <v>EVER</v>
      </c>
      <c r="N111" s="128" t="str">
        <f>$N$11</f>
        <v>KAOHSIUNG経由</v>
      </c>
      <c r="O111" s="117">
        <v>23</v>
      </c>
    </row>
    <row r="112" spans="1:15" s="3" customFormat="1" ht="18" customHeight="1" hidden="1">
      <c r="A112" s="104" t="s">
        <v>117</v>
      </c>
      <c r="B112" s="105" t="s">
        <v>196</v>
      </c>
      <c r="C112" s="106">
        <f>IF((ISBLANK($C$8)),"----",(($C$8)+($O$7*O112)))</f>
        <v>43362</v>
      </c>
      <c r="D112" s="107">
        <f t="shared" si="19"/>
        <v>43362</v>
      </c>
      <c r="E112" s="108">
        <f>$E$8+($O$7*O112)</f>
        <v>43363</v>
      </c>
      <c r="F112" s="109">
        <f t="shared" si="16"/>
        <v>43363</v>
      </c>
      <c r="G112" s="110">
        <f>$G$8+($O$7*O112)</f>
        <v>43364</v>
      </c>
      <c r="H112" s="108">
        <f>$H$8+($O$7*O112)</f>
        <v>43364</v>
      </c>
      <c r="I112" s="107">
        <f t="shared" si="17"/>
        <v>43364</v>
      </c>
      <c r="J112" s="111">
        <f t="shared" si="15"/>
        <v>43373</v>
      </c>
      <c r="K112" s="107">
        <f t="shared" si="18"/>
        <v>43373</v>
      </c>
      <c r="L112" s="112">
        <f>$L$8</f>
        <v>9</v>
      </c>
      <c r="M112" s="113" t="str">
        <f>$M$8</f>
        <v>ONE</v>
      </c>
      <c r="N112" s="114" t="str">
        <f>$N$8</f>
        <v>危険品受託</v>
      </c>
      <c r="O112" s="115">
        <v>24</v>
      </c>
    </row>
    <row r="113" spans="1:15" s="3" customFormat="1" ht="18" customHeight="1" hidden="1">
      <c r="A113" s="65" t="s">
        <v>103</v>
      </c>
      <c r="B113" s="66" t="s">
        <v>183</v>
      </c>
      <c r="C113" s="67" t="str">
        <f>IF((ISBLANK($C$10)),"----",(($C$10)+($O$7*O113)))</f>
        <v>----</v>
      </c>
      <c r="D113" s="68" t="str">
        <f t="shared" si="19"/>
        <v>----</v>
      </c>
      <c r="E113" s="69">
        <f>$E$9+($O$7*O113)</f>
        <v>43363</v>
      </c>
      <c r="F113" s="70">
        <f t="shared" si="16"/>
        <v>43363</v>
      </c>
      <c r="G113" s="71">
        <f>$G$9+($O$7*O113)</f>
        <v>43364</v>
      </c>
      <c r="H113" s="69">
        <f>$H$9+($O$7*O113)</f>
        <v>43364</v>
      </c>
      <c r="I113" s="68">
        <f t="shared" si="17"/>
        <v>43364</v>
      </c>
      <c r="J113" s="72">
        <f t="shared" si="15"/>
        <v>43373</v>
      </c>
      <c r="K113" s="68">
        <f t="shared" si="18"/>
        <v>43373</v>
      </c>
      <c r="L113" s="73">
        <f>$L$10</f>
        <v>9</v>
      </c>
      <c r="M113" s="74" t="str">
        <f>$M$9</f>
        <v>COSCO</v>
      </c>
      <c r="N113" s="75" t="str">
        <f>$N$10</f>
        <v>-</v>
      </c>
      <c r="O113" s="116">
        <v>24</v>
      </c>
    </row>
    <row r="114" spans="1:15" s="3" customFormat="1" ht="18" customHeight="1" hidden="1">
      <c r="A114" s="49" t="s">
        <v>188</v>
      </c>
      <c r="B114" s="50" t="s">
        <v>170</v>
      </c>
      <c r="C114" s="91" t="str">
        <f>IF((ISBLANK($C$10)),"----",(($C$10)+($O$7*O114)))</f>
        <v>----</v>
      </c>
      <c r="D114" s="92" t="str">
        <f t="shared" si="19"/>
        <v>----</v>
      </c>
      <c r="E114" s="25">
        <f>$E$10+($O$7*O114)</f>
        <v>43364</v>
      </c>
      <c r="F114" s="26">
        <f t="shared" si="16"/>
        <v>43364</v>
      </c>
      <c r="G114" s="55">
        <f>$G$10+($O$7*O114)</f>
        <v>43367</v>
      </c>
      <c r="H114" s="25">
        <f>$H$10+($O$7*O114)</f>
        <v>43367</v>
      </c>
      <c r="I114" s="24">
        <f t="shared" si="17"/>
        <v>43367</v>
      </c>
      <c r="J114" s="54">
        <f t="shared" si="15"/>
        <v>43376</v>
      </c>
      <c r="K114" s="24">
        <f t="shared" si="18"/>
        <v>43376</v>
      </c>
      <c r="L114" s="31">
        <f>$L$8</f>
        <v>9</v>
      </c>
      <c r="M114" s="34" t="str">
        <f>$M$10</f>
        <v>SITC</v>
      </c>
      <c r="N114" s="28" t="str">
        <f>$N$10</f>
        <v>-</v>
      </c>
      <c r="O114" s="116">
        <v>24</v>
      </c>
    </row>
    <row r="115" spans="1:15" s="3" customFormat="1" ht="18" customHeight="1" hidden="1" thickBot="1">
      <c r="A115" s="118" t="s">
        <v>171</v>
      </c>
      <c r="B115" s="119" t="s">
        <v>180</v>
      </c>
      <c r="C115" s="120" t="str">
        <f>IF((ISBLANK($C$10)),"----",(($C$10)+($O$7*O115)))</f>
        <v>----</v>
      </c>
      <c r="D115" s="121" t="str">
        <f t="shared" si="19"/>
        <v>----</v>
      </c>
      <c r="E115" s="122">
        <f>$E$11+($O$7*O115)</f>
        <v>43361</v>
      </c>
      <c r="F115" s="123">
        <f t="shared" si="16"/>
        <v>43361</v>
      </c>
      <c r="G115" s="124">
        <f>$G$11+($O$7*O115)</f>
        <v>43362</v>
      </c>
      <c r="H115" s="122">
        <f>$H$11+($O$7*O115)</f>
        <v>43362</v>
      </c>
      <c r="I115" s="121">
        <f t="shared" si="17"/>
        <v>43362</v>
      </c>
      <c r="J115" s="125">
        <f t="shared" si="15"/>
        <v>43372</v>
      </c>
      <c r="K115" s="121">
        <f t="shared" si="18"/>
        <v>43372</v>
      </c>
      <c r="L115" s="126">
        <v>10</v>
      </c>
      <c r="M115" s="127" t="str">
        <f>$M$11</f>
        <v>EVER</v>
      </c>
      <c r="N115" s="128" t="str">
        <f>$N$11</f>
        <v>KAOHSIUNG経由</v>
      </c>
      <c r="O115" s="117">
        <v>24</v>
      </c>
    </row>
    <row r="116" spans="1:15" s="3" customFormat="1" ht="18" customHeight="1" hidden="1">
      <c r="A116" s="104" t="s">
        <v>193</v>
      </c>
      <c r="B116" s="105" t="s">
        <v>197</v>
      </c>
      <c r="C116" s="106">
        <f>IF((ISBLANK($C$8)),"----",(($C$8)+($O$7*O116)))</f>
        <v>43369</v>
      </c>
      <c r="D116" s="107">
        <f t="shared" si="19"/>
        <v>43369</v>
      </c>
      <c r="E116" s="108">
        <f>$E$8+($O$7*O116)</f>
        <v>43370</v>
      </c>
      <c r="F116" s="109">
        <f t="shared" si="16"/>
        <v>43370</v>
      </c>
      <c r="G116" s="110">
        <f>$G$8+($O$7*O116)</f>
        <v>43371</v>
      </c>
      <c r="H116" s="108">
        <f>$H$8+($O$7*O116)</f>
        <v>43371</v>
      </c>
      <c r="I116" s="107">
        <f t="shared" si="17"/>
        <v>43371</v>
      </c>
      <c r="J116" s="111">
        <f t="shared" si="15"/>
        <v>43380</v>
      </c>
      <c r="K116" s="107">
        <f t="shared" si="18"/>
        <v>43380</v>
      </c>
      <c r="L116" s="112">
        <f>$L$8</f>
        <v>9</v>
      </c>
      <c r="M116" s="113" t="str">
        <f>$M$8</f>
        <v>ONE</v>
      </c>
      <c r="N116" s="114" t="str">
        <f>$N$8</f>
        <v>危険品受託</v>
      </c>
      <c r="O116" s="115">
        <v>25</v>
      </c>
    </row>
    <row r="117" spans="1:15" s="3" customFormat="1" ht="18" customHeight="1" hidden="1">
      <c r="A117" s="65" t="s">
        <v>104</v>
      </c>
      <c r="B117" s="66" t="s">
        <v>183</v>
      </c>
      <c r="C117" s="67" t="str">
        <f>IF((ISBLANK($C$10)),"----",(($C$10)+($O$7*O117)))</f>
        <v>----</v>
      </c>
      <c r="D117" s="68" t="str">
        <f t="shared" si="19"/>
        <v>----</v>
      </c>
      <c r="E117" s="69">
        <f>$E$9+($O$7*O117)</f>
        <v>43370</v>
      </c>
      <c r="F117" s="70">
        <f t="shared" si="16"/>
        <v>43370</v>
      </c>
      <c r="G117" s="71">
        <f>$G$9+($O$7*O117)</f>
        <v>43371</v>
      </c>
      <c r="H117" s="69">
        <f>$H$9+($O$7*O117)</f>
        <v>43371</v>
      </c>
      <c r="I117" s="68">
        <f t="shared" si="17"/>
        <v>43371</v>
      </c>
      <c r="J117" s="72">
        <f t="shared" si="15"/>
        <v>43380</v>
      </c>
      <c r="K117" s="68">
        <f t="shared" si="18"/>
        <v>43380</v>
      </c>
      <c r="L117" s="73">
        <f>$L$10</f>
        <v>9</v>
      </c>
      <c r="M117" s="74" t="str">
        <f>$M$9</f>
        <v>COSCO</v>
      </c>
      <c r="N117" s="75" t="str">
        <f>$N$10</f>
        <v>-</v>
      </c>
      <c r="O117" s="116">
        <v>25</v>
      </c>
    </row>
    <row r="118" spans="1:15" s="3" customFormat="1" ht="18" customHeight="1" hidden="1">
      <c r="A118" s="49" t="s">
        <v>185</v>
      </c>
      <c r="B118" s="50" t="s">
        <v>152</v>
      </c>
      <c r="C118" s="91" t="str">
        <f>IF((ISBLANK($C$10)),"----",(($C$10)+($O$7*O118)))</f>
        <v>----</v>
      </c>
      <c r="D118" s="92" t="str">
        <f t="shared" si="19"/>
        <v>----</v>
      </c>
      <c r="E118" s="25">
        <f>$E$10+($O$7*O118)</f>
        <v>43371</v>
      </c>
      <c r="F118" s="26">
        <f t="shared" si="16"/>
        <v>43371</v>
      </c>
      <c r="G118" s="55">
        <f>$G$10+($O$7*O118)</f>
        <v>43374</v>
      </c>
      <c r="H118" s="25">
        <f>$H$10+($O$7*O118)</f>
        <v>43374</v>
      </c>
      <c r="I118" s="24">
        <f t="shared" si="17"/>
        <v>43374</v>
      </c>
      <c r="J118" s="54">
        <f t="shared" si="15"/>
        <v>43383</v>
      </c>
      <c r="K118" s="24">
        <f t="shared" si="18"/>
        <v>43383</v>
      </c>
      <c r="L118" s="31">
        <f>$L$8</f>
        <v>9</v>
      </c>
      <c r="M118" s="34" t="str">
        <f>$M$10</f>
        <v>SITC</v>
      </c>
      <c r="N118" s="28" t="str">
        <f>$N$10</f>
        <v>-</v>
      </c>
      <c r="O118" s="116">
        <v>25</v>
      </c>
    </row>
    <row r="119" spans="1:15" s="3" customFormat="1" ht="18" customHeight="1" hidden="1" thickBot="1">
      <c r="A119" s="118" t="s">
        <v>122</v>
      </c>
      <c r="B119" s="119" t="s">
        <v>181</v>
      </c>
      <c r="C119" s="120" t="str">
        <f>IF((ISBLANK($C$10)),"----",(($C$10)+($O$7*O119)))</f>
        <v>----</v>
      </c>
      <c r="D119" s="121" t="str">
        <f t="shared" si="19"/>
        <v>----</v>
      </c>
      <c r="E119" s="122">
        <f>$E$11+($O$7*O119)</f>
        <v>43368</v>
      </c>
      <c r="F119" s="123">
        <f t="shared" si="16"/>
        <v>43368</v>
      </c>
      <c r="G119" s="124">
        <f>$G$11+($O$7*O119)</f>
        <v>43369</v>
      </c>
      <c r="H119" s="122">
        <f>$H$11+($O$7*O119)</f>
        <v>43369</v>
      </c>
      <c r="I119" s="121">
        <f t="shared" si="17"/>
        <v>43369</v>
      </c>
      <c r="J119" s="125">
        <f>H119+L119</f>
        <v>43379</v>
      </c>
      <c r="K119" s="121">
        <f t="shared" si="18"/>
        <v>43379</v>
      </c>
      <c r="L119" s="126">
        <v>10</v>
      </c>
      <c r="M119" s="127" t="str">
        <f>$M$11</f>
        <v>EVER</v>
      </c>
      <c r="N119" s="128" t="str">
        <f>$N$11</f>
        <v>KAOHSIUNG経由</v>
      </c>
      <c r="O119" s="117">
        <v>25</v>
      </c>
    </row>
    <row r="120" spans="1:15" s="3" customFormat="1" ht="18" customHeight="1">
      <c r="A120" s="104" t="s">
        <v>138</v>
      </c>
      <c r="B120" s="105" t="s">
        <v>207</v>
      </c>
      <c r="C120" s="106">
        <f>IF((ISBLANK($C$8)),"----",(($C$8)+($O$7*O120)))</f>
        <v>43376</v>
      </c>
      <c r="D120" s="107">
        <f t="shared" si="19"/>
        <v>43376</v>
      </c>
      <c r="E120" s="108">
        <f>$E$8+($O$7*O120)</f>
        <v>43377</v>
      </c>
      <c r="F120" s="109">
        <f t="shared" si="16"/>
        <v>43377</v>
      </c>
      <c r="G120" s="110">
        <f>$G$8+($O$7*O120)</f>
        <v>43378</v>
      </c>
      <c r="H120" s="108">
        <f>$H$8+($O$7*O120)</f>
        <v>43378</v>
      </c>
      <c r="I120" s="107">
        <f t="shared" si="17"/>
        <v>43378</v>
      </c>
      <c r="J120" s="111">
        <f>H120+L120</f>
        <v>43387</v>
      </c>
      <c r="K120" s="107">
        <f t="shared" si="18"/>
        <v>43387</v>
      </c>
      <c r="L120" s="112">
        <f>$L$8</f>
        <v>9</v>
      </c>
      <c r="M120" s="113" t="str">
        <f>$M$8</f>
        <v>ONE</v>
      </c>
      <c r="N120" s="114" t="str">
        <f>$N$8</f>
        <v>危険品受託</v>
      </c>
      <c r="O120" s="115">
        <v>26</v>
      </c>
    </row>
    <row r="121" spans="1:15" s="3" customFormat="1" ht="18" customHeight="1">
      <c r="A121" s="65" t="s">
        <v>101</v>
      </c>
      <c r="B121" s="66" t="s">
        <v>213</v>
      </c>
      <c r="C121" s="67" t="str">
        <f>IF((ISBLANK($C$10)),"----",(($C$10)+($O$7*O121)))</f>
        <v>----</v>
      </c>
      <c r="D121" s="68" t="str">
        <f t="shared" si="19"/>
        <v>----</v>
      </c>
      <c r="E121" s="69">
        <f>$E$9+($O$7*O121)</f>
        <v>43377</v>
      </c>
      <c r="F121" s="70">
        <f t="shared" si="16"/>
        <v>43377</v>
      </c>
      <c r="G121" s="71">
        <f>$G$9+($O$7*O121)</f>
        <v>43378</v>
      </c>
      <c r="H121" s="69">
        <f>$H$9+($O$7*O121)</f>
        <v>43378</v>
      </c>
      <c r="I121" s="68">
        <f t="shared" si="17"/>
        <v>43378</v>
      </c>
      <c r="J121" s="72">
        <f>H121+L121</f>
        <v>43387</v>
      </c>
      <c r="K121" s="68">
        <f t="shared" si="18"/>
        <v>43387</v>
      </c>
      <c r="L121" s="73">
        <f>$L$10</f>
        <v>9</v>
      </c>
      <c r="M121" s="74" t="str">
        <f>$M$9</f>
        <v>COSCO</v>
      </c>
      <c r="N121" s="75" t="str">
        <f>$N$10</f>
        <v>-</v>
      </c>
      <c r="O121" s="116">
        <v>26</v>
      </c>
    </row>
    <row r="122" spans="1:15" s="3" customFormat="1" ht="18" customHeight="1">
      <c r="A122" s="49" t="s">
        <v>205</v>
      </c>
      <c r="B122" s="50" t="s">
        <v>189</v>
      </c>
      <c r="C122" s="91" t="str">
        <f>IF((ISBLANK($C$10)),"----",(($C$10)+($O$7*O122)))</f>
        <v>----</v>
      </c>
      <c r="D122" s="92" t="str">
        <f t="shared" si="19"/>
        <v>----</v>
      </c>
      <c r="E122" s="25">
        <f>$E$10+($O$7*O122)</f>
        <v>43378</v>
      </c>
      <c r="F122" s="26">
        <f t="shared" si="16"/>
        <v>43378</v>
      </c>
      <c r="G122" s="55">
        <f>$G$10+($O$7*O122)</f>
        <v>43381</v>
      </c>
      <c r="H122" s="25">
        <f>$H$10+($O$7*O122)</f>
        <v>43381</v>
      </c>
      <c r="I122" s="24">
        <f t="shared" si="17"/>
        <v>43381</v>
      </c>
      <c r="J122" s="54">
        <f>H122+L122</f>
        <v>43390</v>
      </c>
      <c r="K122" s="24">
        <f t="shared" si="18"/>
        <v>43390</v>
      </c>
      <c r="L122" s="31">
        <f>$L$8</f>
        <v>9</v>
      </c>
      <c r="M122" s="34" t="str">
        <f>$M$10</f>
        <v>SITC</v>
      </c>
      <c r="N122" s="28" t="str">
        <f>$N$10</f>
        <v>-</v>
      </c>
      <c r="O122" s="116">
        <v>26</v>
      </c>
    </row>
    <row r="123" spans="1:15" s="3" customFormat="1" ht="18" customHeight="1" thickBot="1">
      <c r="A123" s="118" t="s">
        <v>198</v>
      </c>
      <c r="B123" s="119" t="s">
        <v>199</v>
      </c>
      <c r="C123" s="120" t="str">
        <f>IF((ISBLANK($C$10)),"----",(($C$10)+($O$7*O123)))</f>
        <v>----</v>
      </c>
      <c r="D123" s="121" t="str">
        <f t="shared" si="19"/>
        <v>----</v>
      </c>
      <c r="E123" s="122">
        <f>$E$11+($O$7*O123)</f>
        <v>43375</v>
      </c>
      <c r="F123" s="123">
        <f t="shared" si="16"/>
        <v>43375</v>
      </c>
      <c r="G123" s="124">
        <f>$G$11+($O$7*O123)</f>
        <v>43376</v>
      </c>
      <c r="H123" s="122">
        <f>$H$11+($O$7*O123)</f>
        <v>43376</v>
      </c>
      <c r="I123" s="121">
        <f t="shared" si="17"/>
        <v>43376</v>
      </c>
      <c r="J123" s="125">
        <f>H123+L123</f>
        <v>43386</v>
      </c>
      <c r="K123" s="121">
        <f t="shared" si="18"/>
        <v>43386</v>
      </c>
      <c r="L123" s="126">
        <v>10</v>
      </c>
      <c r="M123" s="127" t="str">
        <f>$M$11</f>
        <v>EVER</v>
      </c>
      <c r="N123" s="128" t="str">
        <f>$N$11</f>
        <v>KAOHSIUNG経由</v>
      </c>
      <c r="O123" s="117">
        <v>26</v>
      </c>
    </row>
    <row r="124" spans="1:15" s="3" customFormat="1" ht="18" customHeight="1">
      <c r="A124" s="104" t="s">
        <v>210</v>
      </c>
      <c r="B124" s="105" t="s">
        <v>211</v>
      </c>
      <c r="C124" s="106">
        <f>IF((ISBLANK($C$8)),"----",(($C$8)+($O$7*O124)))</f>
        <v>43383</v>
      </c>
      <c r="D124" s="107">
        <f aca="true" t="shared" si="20" ref="D124:D139">C124</f>
        <v>43383</v>
      </c>
      <c r="E124" s="108">
        <f>$E$8+($O$7*O124)</f>
        <v>43384</v>
      </c>
      <c r="F124" s="109">
        <f aca="true" t="shared" si="21" ref="F124:F139">E124</f>
        <v>43384</v>
      </c>
      <c r="G124" s="110">
        <f>$G$8+($O$7*O124)</f>
        <v>43385</v>
      </c>
      <c r="H124" s="108">
        <f>$H$8+($O$7*O124)</f>
        <v>43385</v>
      </c>
      <c r="I124" s="107">
        <f aca="true" t="shared" si="22" ref="I124:I139">H124</f>
        <v>43385</v>
      </c>
      <c r="J124" s="111">
        <f aca="true" t="shared" si="23" ref="J124:J131">H124+L124</f>
        <v>43394</v>
      </c>
      <c r="K124" s="107">
        <f aca="true" t="shared" si="24" ref="K124:K139">J124</f>
        <v>43394</v>
      </c>
      <c r="L124" s="112">
        <f>$L$8</f>
        <v>9</v>
      </c>
      <c r="M124" s="113" t="str">
        <f>$M$8</f>
        <v>ONE</v>
      </c>
      <c r="N124" s="114" t="str">
        <f>$N$8</f>
        <v>危険品受託</v>
      </c>
      <c r="O124" s="115">
        <v>27</v>
      </c>
    </row>
    <row r="125" spans="1:15" s="3" customFormat="1" ht="18" customHeight="1">
      <c r="A125" s="162" t="s">
        <v>214</v>
      </c>
      <c r="B125" s="163"/>
      <c r="C125" s="67" t="str">
        <f>IF((ISBLANK($C$10)),"----",(($C$10)+($O$7*O125)))</f>
        <v>----</v>
      </c>
      <c r="D125" s="68" t="str">
        <f t="shared" si="20"/>
        <v>----</v>
      </c>
      <c r="E125" s="69">
        <f>$E$9+($O$7*O125)</f>
        <v>43384</v>
      </c>
      <c r="F125" s="70">
        <f t="shared" si="21"/>
        <v>43384</v>
      </c>
      <c r="G125" s="71">
        <f>$G$9+($O$7*O125)</f>
        <v>43385</v>
      </c>
      <c r="H125" s="69">
        <f>$H$9+($O$7*O125)</f>
        <v>43385</v>
      </c>
      <c r="I125" s="68">
        <f t="shared" si="22"/>
        <v>43385</v>
      </c>
      <c r="J125" s="72">
        <f t="shared" si="23"/>
        <v>43394</v>
      </c>
      <c r="K125" s="68">
        <f t="shared" si="24"/>
        <v>43394</v>
      </c>
      <c r="L125" s="73">
        <f>$L$10</f>
        <v>9</v>
      </c>
      <c r="M125" s="74" t="str">
        <f>$M$9</f>
        <v>COSCO</v>
      </c>
      <c r="N125" s="75" t="str">
        <f>$N$10</f>
        <v>-</v>
      </c>
      <c r="O125" s="116">
        <v>27</v>
      </c>
    </row>
    <row r="126" spans="1:15" s="3" customFormat="1" ht="18" customHeight="1">
      <c r="A126" s="49" t="s">
        <v>92</v>
      </c>
      <c r="B126" s="50" t="s">
        <v>187</v>
      </c>
      <c r="C126" s="91" t="str">
        <f>IF((ISBLANK($C$10)),"----",(($C$10)+($O$7*O126)))</f>
        <v>----</v>
      </c>
      <c r="D126" s="92" t="str">
        <f t="shared" si="20"/>
        <v>----</v>
      </c>
      <c r="E126" s="25">
        <f>$E$10+($O$7*O126)</f>
        <v>43385</v>
      </c>
      <c r="F126" s="26">
        <f t="shared" si="21"/>
        <v>43385</v>
      </c>
      <c r="G126" s="55">
        <f>$G$10+($O$7*O126)</f>
        <v>43388</v>
      </c>
      <c r="H126" s="25">
        <f>$H$10+($O$7*O126)</f>
        <v>43388</v>
      </c>
      <c r="I126" s="24">
        <f t="shared" si="22"/>
        <v>43388</v>
      </c>
      <c r="J126" s="54">
        <f t="shared" si="23"/>
        <v>43397</v>
      </c>
      <c r="K126" s="24">
        <f t="shared" si="24"/>
        <v>43397</v>
      </c>
      <c r="L126" s="31">
        <f>$L$8</f>
        <v>9</v>
      </c>
      <c r="M126" s="34" t="str">
        <f>$M$10</f>
        <v>SITC</v>
      </c>
      <c r="N126" s="28" t="str">
        <f>$N$10</f>
        <v>-</v>
      </c>
      <c r="O126" s="116">
        <v>27</v>
      </c>
    </row>
    <row r="127" spans="1:15" s="3" customFormat="1" ht="18" customHeight="1" thickBot="1">
      <c r="A127" s="118" t="s">
        <v>157</v>
      </c>
      <c r="B127" s="119" t="s">
        <v>200</v>
      </c>
      <c r="C127" s="120" t="str">
        <f>IF((ISBLANK($C$10)),"----",(($C$10)+($O$7*O127)))</f>
        <v>----</v>
      </c>
      <c r="D127" s="121" t="str">
        <f t="shared" si="20"/>
        <v>----</v>
      </c>
      <c r="E127" s="122">
        <f>$E$11+($O$7*O127)</f>
        <v>43382</v>
      </c>
      <c r="F127" s="123">
        <f t="shared" si="21"/>
        <v>43382</v>
      </c>
      <c r="G127" s="124">
        <f>$G$11+($O$7*O127)</f>
        <v>43383</v>
      </c>
      <c r="H127" s="122">
        <f>$H$11+($O$7*O127)</f>
        <v>43383</v>
      </c>
      <c r="I127" s="121">
        <f t="shared" si="22"/>
        <v>43383</v>
      </c>
      <c r="J127" s="125">
        <f t="shared" si="23"/>
        <v>43392</v>
      </c>
      <c r="K127" s="121">
        <f t="shared" si="24"/>
        <v>43392</v>
      </c>
      <c r="L127" s="126">
        <v>9</v>
      </c>
      <c r="M127" s="127" t="str">
        <f>$M$11</f>
        <v>EVER</v>
      </c>
      <c r="N127" s="128" t="str">
        <f>$N$11</f>
        <v>KAOHSIUNG経由</v>
      </c>
      <c r="O127" s="117">
        <v>27</v>
      </c>
    </row>
    <row r="128" spans="1:15" s="3" customFormat="1" ht="18" customHeight="1">
      <c r="A128" s="104" t="s">
        <v>193</v>
      </c>
      <c r="B128" s="105" t="s">
        <v>208</v>
      </c>
      <c r="C128" s="106">
        <f>IF((ISBLANK($C$8)),"----",(($C$8)+($O$7*O128)))</f>
        <v>43390</v>
      </c>
      <c r="D128" s="107">
        <f t="shared" si="20"/>
        <v>43390</v>
      </c>
      <c r="E128" s="108">
        <f>$E$8+($O$7*O128)</f>
        <v>43391</v>
      </c>
      <c r="F128" s="109">
        <f t="shared" si="21"/>
        <v>43391</v>
      </c>
      <c r="G128" s="110">
        <f>$G$8+($O$7*O128)</f>
        <v>43392</v>
      </c>
      <c r="H128" s="108">
        <f>$H$8+($O$7*O128)</f>
        <v>43392</v>
      </c>
      <c r="I128" s="107">
        <f t="shared" si="22"/>
        <v>43392</v>
      </c>
      <c r="J128" s="111">
        <f t="shared" si="23"/>
        <v>43401</v>
      </c>
      <c r="K128" s="107">
        <f t="shared" si="24"/>
        <v>43401</v>
      </c>
      <c r="L128" s="112">
        <f>$L$8</f>
        <v>9</v>
      </c>
      <c r="M128" s="113" t="str">
        <f>$M$8</f>
        <v>ONE</v>
      </c>
      <c r="N128" s="114" t="str">
        <f>$N$8</f>
        <v>危険品受託</v>
      </c>
      <c r="O128" s="115">
        <v>28</v>
      </c>
    </row>
    <row r="129" spans="1:15" s="3" customFormat="1" ht="18" customHeight="1">
      <c r="A129" s="162" t="s">
        <v>214</v>
      </c>
      <c r="B129" s="163"/>
      <c r="C129" s="67" t="str">
        <f>IF((ISBLANK($C$10)),"----",(($C$10)+($O$7*O129)))</f>
        <v>----</v>
      </c>
      <c r="D129" s="68" t="str">
        <f t="shared" si="20"/>
        <v>----</v>
      </c>
      <c r="E129" s="69">
        <f>$E$9+($O$7*O129)</f>
        <v>43391</v>
      </c>
      <c r="F129" s="70">
        <f t="shared" si="21"/>
        <v>43391</v>
      </c>
      <c r="G129" s="71">
        <f>$G$9+($O$7*O129)</f>
        <v>43392</v>
      </c>
      <c r="H129" s="69">
        <f>$H$9+($O$7*O129)</f>
        <v>43392</v>
      </c>
      <c r="I129" s="68">
        <f t="shared" si="22"/>
        <v>43392</v>
      </c>
      <c r="J129" s="72">
        <f t="shared" si="23"/>
        <v>43401</v>
      </c>
      <c r="K129" s="68">
        <f t="shared" si="24"/>
        <v>43401</v>
      </c>
      <c r="L129" s="73">
        <f>$L$10</f>
        <v>9</v>
      </c>
      <c r="M129" s="74" t="str">
        <f>$M$9</f>
        <v>COSCO</v>
      </c>
      <c r="N129" s="75" t="str">
        <f>$N$10</f>
        <v>-</v>
      </c>
      <c r="O129" s="116">
        <v>28</v>
      </c>
    </row>
    <row r="130" spans="1:15" s="3" customFormat="1" ht="18" customHeight="1">
      <c r="A130" s="49" t="s">
        <v>188</v>
      </c>
      <c r="B130" s="50" t="s">
        <v>189</v>
      </c>
      <c r="C130" s="91" t="str">
        <f>IF((ISBLANK($C$10)),"----",(($C$10)+($O$7*O130)))</f>
        <v>----</v>
      </c>
      <c r="D130" s="92" t="str">
        <f t="shared" si="20"/>
        <v>----</v>
      </c>
      <c r="E130" s="25">
        <f>$E$10+($O$7*O130)</f>
        <v>43392</v>
      </c>
      <c r="F130" s="26">
        <f t="shared" si="21"/>
        <v>43392</v>
      </c>
      <c r="G130" s="55">
        <f>$G$10+($O$7*O130)</f>
        <v>43395</v>
      </c>
      <c r="H130" s="25">
        <f>$H$10+($O$7*O130)</f>
        <v>43395</v>
      </c>
      <c r="I130" s="24">
        <f t="shared" si="22"/>
        <v>43395</v>
      </c>
      <c r="J130" s="54">
        <f t="shared" si="23"/>
        <v>43404</v>
      </c>
      <c r="K130" s="24">
        <f t="shared" si="24"/>
        <v>43404</v>
      </c>
      <c r="L130" s="31">
        <f>$L$8</f>
        <v>9</v>
      </c>
      <c r="M130" s="34" t="str">
        <f>$M$10</f>
        <v>SITC</v>
      </c>
      <c r="N130" s="28" t="str">
        <f>$N$10</f>
        <v>-</v>
      </c>
      <c r="O130" s="116">
        <v>28</v>
      </c>
    </row>
    <row r="131" spans="1:15" s="3" customFormat="1" ht="18" customHeight="1" thickBot="1">
      <c r="A131" s="118" t="s">
        <v>171</v>
      </c>
      <c r="B131" s="119" t="s">
        <v>201</v>
      </c>
      <c r="C131" s="120" t="str">
        <f>IF((ISBLANK($C$10)),"----",(($C$10)+($O$7*O131)))</f>
        <v>----</v>
      </c>
      <c r="D131" s="121" t="str">
        <f t="shared" si="20"/>
        <v>----</v>
      </c>
      <c r="E131" s="122">
        <f>$E$11+($O$7*O131)</f>
        <v>43389</v>
      </c>
      <c r="F131" s="123">
        <f t="shared" si="21"/>
        <v>43389</v>
      </c>
      <c r="G131" s="124">
        <f>$G$11+($O$7*O131)</f>
        <v>43390</v>
      </c>
      <c r="H131" s="122">
        <f>$H$11+($O$7*O131)</f>
        <v>43390</v>
      </c>
      <c r="I131" s="121">
        <f t="shared" si="22"/>
        <v>43390</v>
      </c>
      <c r="J131" s="125">
        <f>H131+L131</f>
        <v>43400</v>
      </c>
      <c r="K131" s="121">
        <f t="shared" si="24"/>
        <v>43400</v>
      </c>
      <c r="L131" s="126">
        <v>10</v>
      </c>
      <c r="M131" s="127" t="str">
        <f>$M$11</f>
        <v>EVER</v>
      </c>
      <c r="N131" s="128" t="str">
        <f>$N$11</f>
        <v>KAOHSIUNG経由</v>
      </c>
      <c r="O131" s="117">
        <v>28</v>
      </c>
    </row>
    <row r="132" spans="1:15" s="3" customFormat="1" ht="18" customHeight="1">
      <c r="A132" s="104" t="s">
        <v>138</v>
      </c>
      <c r="B132" s="105" t="s">
        <v>209</v>
      </c>
      <c r="C132" s="106">
        <f>IF((ISBLANK($C$8)),"----",(($C$8)+($O$7*O132)))</f>
        <v>43397</v>
      </c>
      <c r="D132" s="107">
        <f t="shared" si="20"/>
        <v>43397</v>
      </c>
      <c r="E132" s="108">
        <f>$E$8+($O$7*O132)</f>
        <v>43398</v>
      </c>
      <c r="F132" s="109">
        <f t="shared" si="21"/>
        <v>43398</v>
      </c>
      <c r="G132" s="110">
        <f>$G$8+($O$7*O132)</f>
        <v>43399</v>
      </c>
      <c r="H132" s="108">
        <f>$H$8+($O$7*O132)</f>
        <v>43399</v>
      </c>
      <c r="I132" s="107">
        <f t="shared" si="22"/>
        <v>43399</v>
      </c>
      <c r="J132" s="111">
        <f aca="true" t="shared" si="25" ref="J132:J142">H132+L132</f>
        <v>43408</v>
      </c>
      <c r="K132" s="107">
        <f t="shared" si="24"/>
        <v>43408</v>
      </c>
      <c r="L132" s="112">
        <f>$L$8</f>
        <v>9</v>
      </c>
      <c r="M132" s="113" t="str">
        <f>$M$8</f>
        <v>ONE</v>
      </c>
      <c r="N132" s="114" t="str">
        <f>$N$8</f>
        <v>危険品受託</v>
      </c>
      <c r="O132" s="115">
        <v>29</v>
      </c>
    </row>
    <row r="133" spans="1:15" s="3" customFormat="1" ht="18" customHeight="1">
      <c r="A133" s="65" t="s">
        <v>101</v>
      </c>
      <c r="B133" s="66" t="s">
        <v>216</v>
      </c>
      <c r="C133" s="67" t="str">
        <f>IF((ISBLANK($C$10)),"----",(($C$10)+($O$7*O133)))</f>
        <v>----</v>
      </c>
      <c r="D133" s="68" t="str">
        <f t="shared" si="20"/>
        <v>----</v>
      </c>
      <c r="E133" s="69">
        <f>$E$9+($O$7*O133)</f>
        <v>43398</v>
      </c>
      <c r="F133" s="70">
        <f t="shared" si="21"/>
        <v>43398</v>
      </c>
      <c r="G133" s="71">
        <f>$G$9+($O$7*O133)</f>
        <v>43399</v>
      </c>
      <c r="H133" s="69">
        <f>$H$9+($O$7*O133)</f>
        <v>43399</v>
      </c>
      <c r="I133" s="68">
        <f t="shared" si="22"/>
        <v>43399</v>
      </c>
      <c r="J133" s="72">
        <f t="shared" si="25"/>
        <v>43408</v>
      </c>
      <c r="K133" s="68">
        <f t="shared" si="24"/>
        <v>43408</v>
      </c>
      <c r="L133" s="73">
        <f>$L$10</f>
        <v>9</v>
      </c>
      <c r="M133" s="74" t="str">
        <f>$M$9</f>
        <v>COSCO</v>
      </c>
      <c r="N133" s="75" t="str">
        <f>$N$10</f>
        <v>-</v>
      </c>
      <c r="O133" s="116">
        <v>29</v>
      </c>
    </row>
    <row r="134" spans="1:15" s="3" customFormat="1" ht="18" customHeight="1">
      <c r="A134" s="49" t="s">
        <v>74</v>
      </c>
      <c r="B134" s="50" t="s">
        <v>189</v>
      </c>
      <c r="C134" s="91" t="str">
        <f>IF((ISBLANK($C$10)),"----",(($C$10)+($O$7*O134)))</f>
        <v>----</v>
      </c>
      <c r="D134" s="92" t="str">
        <f t="shared" si="20"/>
        <v>----</v>
      </c>
      <c r="E134" s="25">
        <f>$E$10+($O$7*O134)</f>
        <v>43399</v>
      </c>
      <c r="F134" s="26">
        <f t="shared" si="21"/>
        <v>43399</v>
      </c>
      <c r="G134" s="55">
        <f>$G$10+($O$7*O134)</f>
        <v>43402</v>
      </c>
      <c r="H134" s="25">
        <f>$H$10+($O$7*O134)</f>
        <v>43402</v>
      </c>
      <c r="I134" s="24">
        <f t="shared" si="22"/>
        <v>43402</v>
      </c>
      <c r="J134" s="54">
        <f t="shared" si="25"/>
        <v>43411</v>
      </c>
      <c r="K134" s="24">
        <f t="shared" si="24"/>
        <v>43411</v>
      </c>
      <c r="L134" s="31">
        <f>$L$8</f>
        <v>9</v>
      </c>
      <c r="M134" s="34" t="str">
        <f>$M$10</f>
        <v>SITC</v>
      </c>
      <c r="N134" s="28" t="str">
        <f>$N$10</f>
        <v>-</v>
      </c>
      <c r="O134" s="116">
        <v>29</v>
      </c>
    </row>
    <row r="135" spans="1:15" s="3" customFormat="1" ht="18" customHeight="1" thickBot="1">
      <c r="A135" s="118" t="s">
        <v>122</v>
      </c>
      <c r="B135" s="119" t="s">
        <v>202</v>
      </c>
      <c r="C135" s="120" t="str">
        <f>IF((ISBLANK($C$10)),"----",(($C$10)+($O$7*O135)))</f>
        <v>----</v>
      </c>
      <c r="D135" s="121" t="str">
        <f t="shared" si="20"/>
        <v>----</v>
      </c>
      <c r="E135" s="122">
        <f>$E$11+($O$7*O135)</f>
        <v>43396</v>
      </c>
      <c r="F135" s="123">
        <f t="shared" si="21"/>
        <v>43396</v>
      </c>
      <c r="G135" s="124">
        <f>$G$11+($O$7*O135)</f>
        <v>43397</v>
      </c>
      <c r="H135" s="122">
        <f>$H$11+($O$7*O135)</f>
        <v>43397</v>
      </c>
      <c r="I135" s="121">
        <f t="shared" si="22"/>
        <v>43397</v>
      </c>
      <c r="J135" s="125">
        <f t="shared" si="25"/>
        <v>43407</v>
      </c>
      <c r="K135" s="121">
        <f t="shared" si="24"/>
        <v>43407</v>
      </c>
      <c r="L135" s="126">
        <v>10</v>
      </c>
      <c r="M135" s="127" t="str">
        <f>$M$11</f>
        <v>EVER</v>
      </c>
      <c r="N135" s="128" t="str">
        <f>$N$11</f>
        <v>KAOHSIUNG経由</v>
      </c>
      <c r="O135" s="117">
        <v>29</v>
      </c>
    </row>
    <row r="136" spans="1:15" s="3" customFormat="1" ht="18" customHeight="1">
      <c r="A136" s="104" t="s">
        <v>210</v>
      </c>
      <c r="B136" s="105" t="s">
        <v>212</v>
      </c>
      <c r="C136" s="106">
        <f>IF((ISBLANK($C$8)),"----",(($C$8)+($O$7*O136)))</f>
        <v>43404</v>
      </c>
      <c r="D136" s="107">
        <f t="shared" si="20"/>
        <v>43404</v>
      </c>
      <c r="E136" s="108">
        <f>$E$8+($O$7*O136)</f>
        <v>43405</v>
      </c>
      <c r="F136" s="109">
        <f t="shared" si="21"/>
        <v>43405</v>
      </c>
      <c r="G136" s="110">
        <f>$G$8+($O$7*O136)</f>
        <v>43406</v>
      </c>
      <c r="H136" s="108">
        <f>$H$8+($O$7*O136)</f>
        <v>43406</v>
      </c>
      <c r="I136" s="107">
        <f t="shared" si="22"/>
        <v>43406</v>
      </c>
      <c r="J136" s="111">
        <f t="shared" si="25"/>
        <v>43415</v>
      </c>
      <c r="K136" s="107">
        <f t="shared" si="24"/>
        <v>43415</v>
      </c>
      <c r="L136" s="112">
        <f>$L$8</f>
        <v>9</v>
      </c>
      <c r="M136" s="113" t="str">
        <f>$M$8</f>
        <v>ONE</v>
      </c>
      <c r="N136" s="114" t="str">
        <f>$N$8</f>
        <v>危険品受託</v>
      </c>
      <c r="O136" s="115">
        <v>30</v>
      </c>
    </row>
    <row r="137" spans="1:15" s="3" customFormat="1" ht="18" customHeight="1">
      <c r="A137" s="65" t="s">
        <v>103</v>
      </c>
      <c r="B137" s="66" t="s">
        <v>216</v>
      </c>
      <c r="C137" s="67" t="str">
        <f>IF((ISBLANK($C$10)),"----",(($C$10)+($O$7*O137)))</f>
        <v>----</v>
      </c>
      <c r="D137" s="68" t="str">
        <f t="shared" si="20"/>
        <v>----</v>
      </c>
      <c r="E137" s="69">
        <f>$E$9+($O$7*O137)</f>
        <v>43405</v>
      </c>
      <c r="F137" s="70">
        <f t="shared" si="21"/>
        <v>43405</v>
      </c>
      <c r="G137" s="71">
        <f>$G$9+($O$7*O137)</f>
        <v>43406</v>
      </c>
      <c r="H137" s="69">
        <f>$H$9+($O$7*O137)</f>
        <v>43406</v>
      </c>
      <c r="I137" s="68">
        <f t="shared" si="22"/>
        <v>43406</v>
      </c>
      <c r="J137" s="72">
        <f t="shared" si="25"/>
        <v>43415</v>
      </c>
      <c r="K137" s="68">
        <f t="shared" si="24"/>
        <v>43415</v>
      </c>
      <c r="L137" s="73">
        <f>$L$10</f>
        <v>9</v>
      </c>
      <c r="M137" s="74" t="str">
        <f>$M$9</f>
        <v>COSCO</v>
      </c>
      <c r="N137" s="75" t="str">
        <f>$N$10</f>
        <v>-</v>
      </c>
      <c r="O137" s="116">
        <v>30</v>
      </c>
    </row>
    <row r="138" spans="1:15" s="3" customFormat="1" ht="18" customHeight="1">
      <c r="A138" s="49" t="s">
        <v>92</v>
      </c>
      <c r="B138" s="50" t="s">
        <v>189</v>
      </c>
      <c r="C138" s="91" t="str">
        <f>IF((ISBLANK($C$10)),"----",(($C$10)+($O$7*O138)))</f>
        <v>----</v>
      </c>
      <c r="D138" s="92" t="str">
        <f t="shared" si="20"/>
        <v>----</v>
      </c>
      <c r="E138" s="25">
        <f>$E$10+($O$7*O138)</f>
        <v>43406</v>
      </c>
      <c r="F138" s="26">
        <f t="shared" si="21"/>
        <v>43406</v>
      </c>
      <c r="G138" s="55">
        <f>$G$10+($O$7*O138)</f>
        <v>43409</v>
      </c>
      <c r="H138" s="25">
        <f>$H$10+($O$7*O138)</f>
        <v>43409</v>
      </c>
      <c r="I138" s="24">
        <f t="shared" si="22"/>
        <v>43409</v>
      </c>
      <c r="J138" s="54">
        <f t="shared" si="25"/>
        <v>43418</v>
      </c>
      <c r="K138" s="24">
        <f t="shared" si="24"/>
        <v>43418</v>
      </c>
      <c r="L138" s="31">
        <f>$L$8</f>
        <v>9</v>
      </c>
      <c r="M138" s="34" t="str">
        <f>$M$10</f>
        <v>SITC</v>
      </c>
      <c r="N138" s="28" t="str">
        <f>$N$10</f>
        <v>-</v>
      </c>
      <c r="O138" s="116">
        <v>30</v>
      </c>
    </row>
    <row r="139" spans="1:15" s="3" customFormat="1" ht="18" customHeight="1" thickBot="1">
      <c r="A139" s="118" t="s">
        <v>198</v>
      </c>
      <c r="B139" s="119" t="s">
        <v>203</v>
      </c>
      <c r="C139" s="120" t="str">
        <f>IF((ISBLANK($C$10)),"----",(($C$10)+($O$7*O139)))</f>
        <v>----</v>
      </c>
      <c r="D139" s="121" t="str">
        <f t="shared" si="20"/>
        <v>----</v>
      </c>
      <c r="E139" s="122">
        <f>$E$11+($O$7*O139)</f>
        <v>43403</v>
      </c>
      <c r="F139" s="123">
        <f t="shared" si="21"/>
        <v>43403</v>
      </c>
      <c r="G139" s="124">
        <f>$G$11+($O$7*O139)</f>
        <v>43404</v>
      </c>
      <c r="H139" s="122">
        <f>$H$11+($O$7*O139)</f>
        <v>43404</v>
      </c>
      <c r="I139" s="121">
        <f t="shared" si="22"/>
        <v>43404</v>
      </c>
      <c r="J139" s="125">
        <f t="shared" si="25"/>
        <v>43414</v>
      </c>
      <c r="K139" s="121">
        <f t="shared" si="24"/>
        <v>43414</v>
      </c>
      <c r="L139" s="126">
        <v>10</v>
      </c>
      <c r="M139" s="127" t="str">
        <f>$M$11</f>
        <v>EVER</v>
      </c>
      <c r="N139" s="128" t="str">
        <f>$N$11</f>
        <v>KAOHSIUNG経由</v>
      </c>
      <c r="O139" s="117">
        <v>30</v>
      </c>
    </row>
    <row r="140" spans="1:15" s="3" customFormat="1" ht="18" customHeight="1">
      <c r="A140" s="104" t="s">
        <v>78</v>
      </c>
      <c r="B140" s="105"/>
      <c r="C140" s="106">
        <f>IF((ISBLANK($C$8)),"----",(($C$8)+($O$7*O140)))</f>
        <v>43411</v>
      </c>
      <c r="D140" s="107">
        <f>C140</f>
        <v>43411</v>
      </c>
      <c r="E140" s="108">
        <f>$E$8+($O$7*O140)</f>
        <v>43412</v>
      </c>
      <c r="F140" s="109">
        <f>E140</f>
        <v>43412</v>
      </c>
      <c r="G140" s="110">
        <f>$G$8+($O$7*O140)</f>
        <v>43413</v>
      </c>
      <c r="H140" s="108">
        <f>$H$8+($O$7*O140)</f>
        <v>43413</v>
      </c>
      <c r="I140" s="107">
        <f>H140</f>
        <v>43413</v>
      </c>
      <c r="J140" s="111">
        <f t="shared" si="25"/>
        <v>43422</v>
      </c>
      <c r="K140" s="107">
        <f>J140</f>
        <v>43422</v>
      </c>
      <c r="L140" s="112">
        <f>$L$8</f>
        <v>9</v>
      </c>
      <c r="M140" s="113" t="str">
        <f>$M$8</f>
        <v>ONE</v>
      </c>
      <c r="N140" s="114" t="str">
        <f>$N$8</f>
        <v>危険品受託</v>
      </c>
      <c r="O140" s="115">
        <v>31</v>
      </c>
    </row>
    <row r="141" spans="1:15" s="3" customFormat="1" ht="18" customHeight="1">
      <c r="A141" s="65" t="s">
        <v>78</v>
      </c>
      <c r="B141" s="66"/>
      <c r="C141" s="67" t="str">
        <f>IF((ISBLANK($C$10)),"----",(($C$10)+($O$7*O141)))</f>
        <v>----</v>
      </c>
      <c r="D141" s="68" t="str">
        <f>C141</f>
        <v>----</v>
      </c>
      <c r="E141" s="69">
        <f>$E$9+($O$7*O141)</f>
        <v>43412</v>
      </c>
      <c r="F141" s="70">
        <f>E141</f>
        <v>43412</v>
      </c>
      <c r="G141" s="71">
        <f>$G$9+($O$7*O141)</f>
        <v>43413</v>
      </c>
      <c r="H141" s="69">
        <f>$H$9+($O$7*O141)</f>
        <v>43413</v>
      </c>
      <c r="I141" s="68">
        <f>H141</f>
        <v>43413</v>
      </c>
      <c r="J141" s="72">
        <f t="shared" si="25"/>
        <v>43422</v>
      </c>
      <c r="K141" s="68">
        <f>J141</f>
        <v>43422</v>
      </c>
      <c r="L141" s="73">
        <f>$L$10</f>
        <v>9</v>
      </c>
      <c r="M141" s="74" t="str">
        <f>$M$9</f>
        <v>COSCO</v>
      </c>
      <c r="N141" s="75" t="str">
        <f>$N$10</f>
        <v>-</v>
      </c>
      <c r="O141" s="116">
        <v>31</v>
      </c>
    </row>
    <row r="142" spans="1:15" s="3" customFormat="1" ht="18" customHeight="1">
      <c r="A142" s="49" t="s">
        <v>188</v>
      </c>
      <c r="B142" s="50" t="s">
        <v>206</v>
      </c>
      <c r="C142" s="91" t="str">
        <f>IF((ISBLANK($C$10)),"----",(($C$10)+($O$7*O142)))</f>
        <v>----</v>
      </c>
      <c r="D142" s="92" t="str">
        <f>C142</f>
        <v>----</v>
      </c>
      <c r="E142" s="25">
        <f>$E$10+($O$7*O142)</f>
        <v>43413</v>
      </c>
      <c r="F142" s="26">
        <f>E142</f>
        <v>43413</v>
      </c>
      <c r="G142" s="55">
        <f>$G$10+($O$7*O142)</f>
        <v>43416</v>
      </c>
      <c r="H142" s="25">
        <f>$H$10+($O$7*O142)</f>
        <v>43416</v>
      </c>
      <c r="I142" s="24">
        <f>H142</f>
        <v>43416</v>
      </c>
      <c r="J142" s="54">
        <f t="shared" si="25"/>
        <v>43425</v>
      </c>
      <c r="K142" s="24">
        <f>J142</f>
        <v>43425</v>
      </c>
      <c r="L142" s="31">
        <f>$L$8</f>
        <v>9</v>
      </c>
      <c r="M142" s="34" t="str">
        <f>$M$10</f>
        <v>SITC</v>
      </c>
      <c r="N142" s="28" t="str">
        <f>$N$10</f>
        <v>-</v>
      </c>
      <c r="O142" s="116">
        <v>31</v>
      </c>
    </row>
    <row r="143" spans="1:15" s="3" customFormat="1" ht="18" customHeight="1" thickBot="1">
      <c r="A143" s="118" t="s">
        <v>157</v>
      </c>
      <c r="B143" s="119" t="s">
        <v>204</v>
      </c>
      <c r="C143" s="120" t="str">
        <f>IF((ISBLANK($C$10)),"----",(($C$10)+($O$7*O143)))</f>
        <v>----</v>
      </c>
      <c r="D143" s="121" t="str">
        <f>C143</f>
        <v>----</v>
      </c>
      <c r="E143" s="122">
        <f>$E$11+($O$7*O143)</f>
        <v>43410</v>
      </c>
      <c r="F143" s="123">
        <f>E143</f>
        <v>43410</v>
      </c>
      <c r="G143" s="124">
        <f>$G$11+($O$7*O143)</f>
        <v>43411</v>
      </c>
      <c r="H143" s="122">
        <f>$H$11+($O$7*O143)</f>
        <v>43411</v>
      </c>
      <c r="I143" s="121">
        <f>H143</f>
        <v>43411</v>
      </c>
      <c r="J143" s="125">
        <f>H143+L143</f>
        <v>43421</v>
      </c>
      <c r="K143" s="121">
        <f>J143</f>
        <v>43421</v>
      </c>
      <c r="L143" s="126">
        <v>10</v>
      </c>
      <c r="M143" s="127" t="str">
        <f>$M$11</f>
        <v>EVER</v>
      </c>
      <c r="N143" s="128" t="str">
        <f>$N$11</f>
        <v>KAOHSIUNG経由</v>
      </c>
      <c r="O143" s="117">
        <v>31</v>
      </c>
    </row>
    <row r="144" spans="1:15" s="3" customFormat="1" ht="18" customHeight="1">
      <c r="A144" s="78"/>
      <c r="B144" s="79"/>
      <c r="C144" s="80"/>
      <c r="D144" s="81"/>
      <c r="E144" s="80"/>
      <c r="F144" s="81"/>
      <c r="G144" s="82"/>
      <c r="H144" s="80"/>
      <c r="I144" s="83"/>
      <c r="J144" s="80"/>
      <c r="K144" s="81"/>
      <c r="L144" s="84"/>
      <c r="M144" s="85"/>
      <c r="N144" s="86"/>
      <c r="O144" s="4"/>
    </row>
    <row r="145" spans="1:14" s="4" customFormat="1" ht="14.25" customHeight="1">
      <c r="A145" s="52" t="s">
        <v>87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s="4" customFormat="1" ht="17.25" customHeight="1">
      <c r="A146" s="157" t="s">
        <v>88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</row>
    <row r="147" spans="1:14" s="4" customFormat="1" ht="17.25" customHeight="1">
      <c r="A147" s="157" t="s">
        <v>190</v>
      </c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</row>
    <row r="148" spans="1:14" s="4" customFormat="1" ht="17.25" customHeight="1">
      <c r="A148" s="157" t="s">
        <v>89</v>
      </c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</row>
    <row r="149" spans="1:15" s="23" customFormat="1" ht="17.25" customHeight="1">
      <c r="A149" s="157" t="s">
        <v>90</v>
      </c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4"/>
    </row>
    <row r="150" spans="1:15" s="23" customFormat="1" ht="17.25" customHeight="1">
      <c r="A150" s="76" t="s">
        <v>77</v>
      </c>
      <c r="B150" s="7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4"/>
    </row>
    <row r="151" spans="1:15" s="23" customFormat="1" ht="17.25" customHeight="1">
      <c r="A151" s="130" t="s">
        <v>191</v>
      </c>
      <c r="B151" s="130"/>
      <c r="C151" s="130"/>
      <c r="D151" s="130"/>
      <c r="E151" s="130"/>
      <c r="F151" s="130"/>
      <c r="G151" s="130"/>
      <c r="H151" s="27"/>
      <c r="I151" s="27"/>
      <c r="J151" s="27"/>
      <c r="K151" s="27"/>
      <c r="L151" s="18"/>
      <c r="M151" s="27"/>
      <c r="N151" s="27"/>
      <c r="O151" s="4"/>
    </row>
    <row r="152" spans="1:14" s="23" customFormat="1" ht="17.25" customHeight="1">
      <c r="A152" s="52" t="s">
        <v>13</v>
      </c>
      <c r="B152" s="146"/>
      <c r="C152" s="27"/>
      <c r="D152" s="147"/>
      <c r="E152" s="27"/>
      <c r="F152" s="27" t="s">
        <v>15</v>
      </c>
      <c r="G152" s="147"/>
      <c r="H152" s="148"/>
      <c r="I152" s="27"/>
      <c r="J152" s="27"/>
      <c r="K152" s="27"/>
      <c r="L152" s="27"/>
      <c r="M152" s="27"/>
      <c r="N152" s="129"/>
    </row>
    <row r="153" spans="1:14" ht="17.25" customHeight="1">
      <c r="A153" s="27" t="s">
        <v>14</v>
      </c>
      <c r="B153" s="149"/>
      <c r="C153" s="150"/>
      <c r="D153" s="53"/>
      <c r="E153" s="5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7.25" customHeight="1">
      <c r="A154" s="27" t="s">
        <v>0</v>
      </c>
      <c r="B154" s="27"/>
      <c r="C154" s="27"/>
      <c r="D154" s="151"/>
      <c r="E154" s="27"/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22" customFormat="1" ht="17.25" customHeight="1">
      <c r="A155" s="52" t="s">
        <v>17</v>
      </c>
      <c r="B155" s="78"/>
      <c r="C155" s="27"/>
      <c r="D155" s="152"/>
      <c r="E155" s="152"/>
      <c r="F155" s="27" t="s">
        <v>60</v>
      </c>
      <c r="G155" s="153"/>
      <c r="H155" s="154"/>
      <c r="I155" s="152"/>
      <c r="J155" s="152"/>
      <c r="K155" s="152"/>
      <c r="L155" s="152"/>
      <c r="M155" s="152"/>
      <c r="N155" s="152"/>
    </row>
    <row r="156" spans="1:3" ht="11.25" customHeight="1">
      <c r="A156" s="27" t="s">
        <v>83</v>
      </c>
      <c r="B156" s="8"/>
      <c r="C156" s="8"/>
    </row>
    <row r="157" ht="11.25" customHeight="1">
      <c r="A157" s="27" t="s">
        <v>16</v>
      </c>
    </row>
    <row r="164" spans="1:3" ht="16.5" customHeight="1">
      <c r="A164" s="2"/>
      <c r="B164" s="8"/>
      <c r="C164" s="8"/>
    </row>
    <row r="165" ht="15">
      <c r="A165" s="18"/>
    </row>
    <row r="167" ht="15">
      <c r="A167" s="5" t="s">
        <v>21</v>
      </c>
    </row>
    <row r="168" ht="15">
      <c r="A168" s="5" t="s">
        <v>117</v>
      </c>
    </row>
    <row r="169" ht="15">
      <c r="A169" s="5" t="s">
        <v>30</v>
      </c>
    </row>
    <row r="170" ht="15">
      <c r="A170" s="5" t="s">
        <v>29</v>
      </c>
    </row>
    <row r="171" ht="15">
      <c r="A171" s="5" t="s">
        <v>86</v>
      </c>
    </row>
    <row r="172" ht="15">
      <c r="A172" s="5" t="s">
        <v>105</v>
      </c>
    </row>
    <row r="173" ht="15">
      <c r="A173" s="5" t="s">
        <v>82</v>
      </c>
    </row>
    <row r="174" ht="15">
      <c r="A174" s="5" t="s">
        <v>101</v>
      </c>
    </row>
    <row r="175" ht="15">
      <c r="A175" s="5" t="s">
        <v>61</v>
      </c>
    </row>
    <row r="176" ht="15">
      <c r="A176" s="5" t="s">
        <v>154</v>
      </c>
    </row>
    <row r="177" ht="15">
      <c r="A177" s="5" t="s">
        <v>49</v>
      </c>
    </row>
    <row r="178" ht="15">
      <c r="A178" s="5" t="s">
        <v>84</v>
      </c>
    </row>
    <row r="179" ht="15">
      <c r="A179" s="5" t="s">
        <v>106</v>
      </c>
    </row>
    <row r="180" ht="15">
      <c r="A180" s="5" t="s">
        <v>94</v>
      </c>
    </row>
    <row r="181" ht="15">
      <c r="A181" s="5" t="s">
        <v>52</v>
      </c>
    </row>
    <row r="182" ht="15">
      <c r="A182" s="5" t="s">
        <v>122</v>
      </c>
    </row>
    <row r="183" ht="15">
      <c r="A183" s="5" t="s">
        <v>198</v>
      </c>
    </row>
    <row r="184" ht="15">
      <c r="A184" s="5" t="s">
        <v>119</v>
      </c>
    </row>
    <row r="185" ht="15">
      <c r="A185" s="5" t="s">
        <v>121</v>
      </c>
    </row>
    <row r="186" ht="15">
      <c r="A186" s="5" t="s">
        <v>171</v>
      </c>
    </row>
    <row r="187" ht="15">
      <c r="A187" s="5" t="s">
        <v>157</v>
      </c>
    </row>
    <row r="188" ht="15">
      <c r="A188" s="5" t="s">
        <v>20</v>
      </c>
    </row>
    <row r="189" ht="15">
      <c r="A189" s="5" t="s">
        <v>23</v>
      </c>
    </row>
    <row r="190" ht="15">
      <c r="A190" s="5" t="s">
        <v>104</v>
      </c>
    </row>
    <row r="191" ht="15">
      <c r="A191" s="5" t="s">
        <v>63</v>
      </c>
    </row>
    <row r="192" spans="1:17" s="5" customFormat="1" ht="15">
      <c r="A192" s="5" t="s">
        <v>54</v>
      </c>
      <c r="G192" s="6"/>
      <c r="H192" s="7"/>
      <c r="O192" s="1"/>
      <c r="P192" s="1"/>
      <c r="Q192" s="1"/>
    </row>
    <row r="193" spans="1:17" s="5" customFormat="1" ht="13.5" customHeight="1">
      <c r="A193" s="5" t="s">
        <v>42</v>
      </c>
      <c r="G193" s="6"/>
      <c r="H193" s="7"/>
      <c r="O193" s="1"/>
      <c r="P193" s="1"/>
      <c r="Q193" s="1"/>
    </row>
    <row r="194" spans="1:17" s="5" customFormat="1" ht="13.5" customHeight="1">
      <c r="A194" s="5" t="s">
        <v>210</v>
      </c>
      <c r="G194" s="6"/>
      <c r="H194" s="7"/>
      <c r="O194" s="1"/>
      <c r="P194" s="1"/>
      <c r="Q194" s="1"/>
    </row>
    <row r="195" spans="1:17" s="5" customFormat="1" ht="13.5" customHeight="1">
      <c r="A195" s="5" t="s">
        <v>185</v>
      </c>
      <c r="G195" s="6"/>
      <c r="H195" s="7"/>
      <c r="O195" s="1"/>
      <c r="P195" s="1"/>
      <c r="Q195" s="1"/>
    </row>
    <row r="196" spans="1:17" s="5" customFormat="1" ht="15">
      <c r="A196" s="5" t="s">
        <v>19</v>
      </c>
      <c r="G196" s="6"/>
      <c r="H196" s="7"/>
      <c r="O196" s="1"/>
      <c r="P196" s="1"/>
      <c r="Q196" s="1"/>
    </row>
    <row r="197" spans="1:17" s="5" customFormat="1" ht="15" customHeight="1">
      <c r="A197" s="5" t="s">
        <v>28</v>
      </c>
      <c r="G197" s="6"/>
      <c r="H197" s="7"/>
      <c r="O197" s="1"/>
      <c r="P197" s="1"/>
      <c r="Q197" s="1"/>
    </row>
    <row r="198" spans="1:17" s="5" customFormat="1" ht="15">
      <c r="A198" s="5" t="s">
        <v>26</v>
      </c>
      <c r="G198" s="6"/>
      <c r="H198" s="7"/>
      <c r="O198" s="1"/>
      <c r="P198" s="1"/>
      <c r="Q198" s="1"/>
    </row>
    <row r="199" spans="1:17" s="5" customFormat="1" ht="15">
      <c r="A199" s="5" t="s">
        <v>40</v>
      </c>
      <c r="G199" s="6"/>
      <c r="H199" s="7"/>
      <c r="O199" s="1"/>
      <c r="P199" s="1"/>
      <c r="Q199" s="1"/>
    </row>
    <row r="200" spans="1:17" s="5" customFormat="1" ht="15">
      <c r="A200" s="5" t="s">
        <v>193</v>
      </c>
      <c r="G200" s="6"/>
      <c r="H200" s="7"/>
      <c r="O200" s="1"/>
      <c r="P200" s="1"/>
      <c r="Q200" s="1"/>
    </row>
    <row r="201" spans="1:17" s="5" customFormat="1" ht="15">
      <c r="A201" s="5" t="s">
        <v>103</v>
      </c>
      <c r="G201" s="6"/>
      <c r="H201" s="7"/>
      <c r="O201" s="1"/>
      <c r="P201" s="1"/>
      <c r="Q201" s="1"/>
    </row>
    <row r="202" spans="1:17" s="5" customFormat="1" ht="15">
      <c r="A202" s="5" t="s">
        <v>151</v>
      </c>
      <c r="G202" s="6"/>
      <c r="H202" s="7"/>
      <c r="O202" s="1"/>
      <c r="P202" s="1"/>
      <c r="Q202" s="1"/>
    </row>
    <row r="203" spans="1:17" s="5" customFormat="1" ht="15">
      <c r="A203" s="5" t="s">
        <v>143</v>
      </c>
      <c r="G203" s="6"/>
      <c r="H203" s="7"/>
      <c r="O203" s="1"/>
      <c r="P203" s="1"/>
      <c r="Q203" s="1"/>
    </row>
    <row r="204" spans="1:17" s="5" customFormat="1" ht="15">
      <c r="A204" s="5" t="s">
        <v>91</v>
      </c>
      <c r="G204" s="6"/>
      <c r="H204" s="7"/>
      <c r="O204" s="1"/>
      <c r="P204" s="1"/>
      <c r="Q204" s="1"/>
    </row>
    <row r="205" spans="1:17" s="5" customFormat="1" ht="15" customHeight="1">
      <c r="A205" s="5" t="s">
        <v>80</v>
      </c>
      <c r="G205" s="6"/>
      <c r="H205" s="7"/>
      <c r="O205" s="1"/>
      <c r="P205" s="1"/>
      <c r="Q205" s="1"/>
    </row>
    <row r="206" spans="1:17" s="5" customFormat="1" ht="15" customHeight="1">
      <c r="A206" s="5" t="s">
        <v>51</v>
      </c>
      <c r="G206" s="6"/>
      <c r="H206" s="7"/>
      <c r="O206" s="1"/>
      <c r="P206" s="1"/>
      <c r="Q206" s="1"/>
    </row>
    <row r="207" spans="1:17" s="5" customFormat="1" ht="15" customHeight="1">
      <c r="A207" s="5" t="s">
        <v>36</v>
      </c>
      <c r="G207" s="6"/>
      <c r="H207" s="7"/>
      <c r="O207" s="1"/>
      <c r="P207" s="1"/>
      <c r="Q207" s="1"/>
    </row>
    <row r="208" spans="1:17" s="5" customFormat="1" ht="15">
      <c r="A208" s="5" t="s">
        <v>57</v>
      </c>
      <c r="G208" s="6"/>
      <c r="H208" s="7"/>
      <c r="O208" s="1"/>
      <c r="P208" s="1"/>
      <c r="Q208" s="1"/>
    </row>
    <row r="209" spans="1:17" s="5" customFormat="1" ht="15" customHeight="1">
      <c r="A209" s="5" t="s">
        <v>37</v>
      </c>
      <c r="G209" s="6"/>
      <c r="H209" s="7"/>
      <c r="O209" s="1"/>
      <c r="P209" s="1"/>
      <c r="Q209" s="1"/>
    </row>
    <row r="210" spans="1:17" s="5" customFormat="1" ht="15" customHeight="1">
      <c r="A210" s="5" t="s">
        <v>38</v>
      </c>
      <c r="G210" s="6"/>
      <c r="H210" s="7"/>
      <c r="O210" s="1"/>
      <c r="P210" s="1"/>
      <c r="Q210" s="1"/>
    </row>
    <row r="211" spans="1:17" s="5" customFormat="1" ht="15" customHeight="1">
      <c r="A211" s="5" t="s">
        <v>136</v>
      </c>
      <c r="G211" s="6"/>
      <c r="H211" s="7"/>
      <c r="O211" s="1"/>
      <c r="P211" s="1"/>
      <c r="Q211" s="1"/>
    </row>
    <row r="212" spans="1:17" s="5" customFormat="1" ht="15" customHeight="1">
      <c r="A212" s="5" t="s">
        <v>67</v>
      </c>
      <c r="G212" s="6"/>
      <c r="H212" s="7"/>
      <c r="O212" s="1"/>
      <c r="P212" s="1"/>
      <c r="Q212" s="1"/>
    </row>
    <row r="213" spans="1:17" s="5" customFormat="1" ht="15" customHeight="1">
      <c r="A213" s="5" t="s">
        <v>120</v>
      </c>
      <c r="G213" s="6"/>
      <c r="H213" s="7"/>
      <c r="O213" s="1"/>
      <c r="P213" s="1"/>
      <c r="Q213" s="1"/>
    </row>
    <row r="214" spans="1:17" s="5" customFormat="1" ht="15" customHeight="1">
      <c r="A214" s="5" t="s">
        <v>215</v>
      </c>
      <c r="G214" s="6"/>
      <c r="H214" s="7"/>
      <c r="O214" s="1"/>
      <c r="P214" s="1"/>
      <c r="Q214" s="1"/>
    </row>
    <row r="215" spans="1:17" s="5" customFormat="1" ht="15" customHeight="1">
      <c r="A215" s="5" t="s">
        <v>72</v>
      </c>
      <c r="G215" s="6"/>
      <c r="H215" s="7"/>
      <c r="O215" s="1"/>
      <c r="P215" s="1"/>
      <c r="Q215" s="1"/>
    </row>
    <row r="216" spans="1:17" s="5" customFormat="1" ht="15" customHeight="1">
      <c r="A216" s="5" t="s">
        <v>138</v>
      </c>
      <c r="G216" s="6"/>
      <c r="H216" s="7"/>
      <c r="O216" s="1"/>
      <c r="P216" s="1"/>
      <c r="Q216" s="1"/>
    </row>
    <row r="217" spans="1:17" s="5" customFormat="1" ht="15" customHeight="1">
      <c r="A217" s="5" t="s">
        <v>24</v>
      </c>
      <c r="G217" s="6"/>
      <c r="H217" s="7"/>
      <c r="O217" s="1"/>
      <c r="P217" s="1"/>
      <c r="Q217" s="1"/>
    </row>
    <row r="218" spans="1:17" s="5" customFormat="1" ht="15" customHeight="1">
      <c r="A218" s="5" t="s">
        <v>74</v>
      </c>
      <c r="G218" s="6"/>
      <c r="H218" s="7"/>
      <c r="O218" s="1"/>
      <c r="P218" s="1"/>
      <c r="Q218" s="1"/>
    </row>
    <row r="219" spans="1:17" s="5" customFormat="1" ht="15" customHeight="1">
      <c r="A219" s="5" t="s">
        <v>92</v>
      </c>
      <c r="G219" s="6"/>
      <c r="H219" s="7"/>
      <c r="O219" s="1"/>
      <c r="P219" s="1"/>
      <c r="Q219" s="1"/>
    </row>
    <row r="220" spans="1:17" s="5" customFormat="1" ht="15">
      <c r="A220" s="5" t="s">
        <v>73</v>
      </c>
      <c r="G220" s="6"/>
      <c r="H220" s="7"/>
      <c r="O220" s="1"/>
      <c r="P220" s="1"/>
      <c r="Q220" s="1"/>
    </row>
    <row r="221" spans="1:17" s="5" customFormat="1" ht="15">
      <c r="A221" s="5" t="s">
        <v>39</v>
      </c>
      <c r="G221" s="6"/>
      <c r="H221" s="7"/>
      <c r="O221" s="1"/>
      <c r="P221" s="1"/>
      <c r="Q221" s="1"/>
    </row>
    <row r="222" spans="1:17" s="5" customFormat="1" ht="15">
      <c r="A222" s="5" t="s">
        <v>66</v>
      </c>
      <c r="G222" s="6"/>
      <c r="H222" s="7"/>
      <c r="O222" s="1"/>
      <c r="P222" s="1"/>
      <c r="Q222" s="1"/>
    </row>
    <row r="223" spans="1:17" s="5" customFormat="1" ht="15">
      <c r="A223" s="5" t="s">
        <v>55</v>
      </c>
      <c r="G223" s="6"/>
      <c r="H223" s="7"/>
      <c r="O223" s="1"/>
      <c r="P223" s="1"/>
      <c r="Q223" s="1"/>
    </row>
    <row r="224" spans="1:17" s="5" customFormat="1" ht="15">
      <c r="A224" s="5" t="s">
        <v>43</v>
      </c>
      <c r="G224" s="6"/>
      <c r="H224" s="7"/>
      <c r="O224" s="1"/>
      <c r="P224" s="1"/>
      <c r="Q224" s="1"/>
    </row>
    <row r="225" spans="1:17" s="5" customFormat="1" ht="15">
      <c r="A225" s="5" t="s">
        <v>27</v>
      </c>
      <c r="G225" s="6"/>
      <c r="H225" s="7"/>
      <c r="O225" s="1"/>
      <c r="P225" s="1"/>
      <c r="Q225" s="1"/>
    </row>
    <row r="226" spans="1:17" s="5" customFormat="1" ht="15">
      <c r="A226" s="5" t="s">
        <v>53</v>
      </c>
      <c r="G226" s="6"/>
      <c r="H226" s="7"/>
      <c r="O226" s="1"/>
      <c r="P226" s="1"/>
      <c r="Q226" s="1"/>
    </row>
    <row r="227" spans="1:17" s="5" customFormat="1" ht="15">
      <c r="A227" s="5" t="s">
        <v>85</v>
      </c>
      <c r="G227" s="6"/>
      <c r="H227" s="7"/>
      <c r="O227" s="1"/>
      <c r="P227" s="1"/>
      <c r="Q227" s="1"/>
    </row>
    <row r="228" spans="1:17" s="5" customFormat="1" ht="15">
      <c r="A228" s="5" t="s">
        <v>69</v>
      </c>
      <c r="G228" s="6"/>
      <c r="H228" s="7"/>
      <c r="O228" s="1"/>
      <c r="P228" s="1"/>
      <c r="Q228" s="1"/>
    </row>
    <row r="229" spans="1:17" s="5" customFormat="1" ht="15">
      <c r="A229" s="5" t="s">
        <v>70</v>
      </c>
      <c r="G229" s="6"/>
      <c r="H229" s="7"/>
      <c r="O229" s="1"/>
      <c r="P229" s="1"/>
      <c r="Q229" s="1"/>
    </row>
    <row r="230" spans="1:17" s="5" customFormat="1" ht="15">
      <c r="A230" s="5" t="s">
        <v>168</v>
      </c>
      <c r="G230" s="6"/>
      <c r="H230" s="7"/>
      <c r="O230" s="1"/>
      <c r="P230" s="1"/>
      <c r="Q230" s="1"/>
    </row>
    <row r="231" spans="1:17" s="5" customFormat="1" ht="15">
      <c r="A231" s="5" t="s">
        <v>62</v>
      </c>
      <c r="G231" s="6"/>
      <c r="H231" s="7"/>
      <c r="O231" s="1"/>
      <c r="P231" s="1"/>
      <c r="Q231" s="1"/>
    </row>
    <row r="232" spans="1:17" s="5" customFormat="1" ht="15">
      <c r="A232" s="5" t="s">
        <v>58</v>
      </c>
      <c r="G232" s="6"/>
      <c r="H232" s="7"/>
      <c r="O232" s="1"/>
      <c r="P232" s="1"/>
      <c r="Q232" s="1"/>
    </row>
    <row r="233" spans="1:17" s="5" customFormat="1" ht="15">
      <c r="A233" s="5" t="s">
        <v>48</v>
      </c>
      <c r="G233" s="6"/>
      <c r="H233" s="7"/>
      <c r="O233" s="1"/>
      <c r="P233" s="1"/>
      <c r="Q233" s="1"/>
    </row>
    <row r="234" spans="1:17" s="5" customFormat="1" ht="15">
      <c r="A234" s="5" t="s">
        <v>56</v>
      </c>
      <c r="G234" s="6"/>
      <c r="H234" s="7"/>
      <c r="O234" s="1"/>
      <c r="P234" s="1"/>
      <c r="Q234" s="1"/>
    </row>
    <row r="235" spans="1:17" s="5" customFormat="1" ht="15">
      <c r="A235" s="5" t="s">
        <v>71</v>
      </c>
      <c r="G235" s="6"/>
      <c r="H235" s="7"/>
      <c r="O235" s="1"/>
      <c r="P235" s="1"/>
      <c r="Q235" s="1"/>
    </row>
    <row r="236" spans="1:17" s="5" customFormat="1" ht="15">
      <c r="A236" s="5" t="s">
        <v>76</v>
      </c>
      <c r="G236" s="6"/>
      <c r="H236" s="7"/>
      <c r="O236" s="1"/>
      <c r="P236" s="1"/>
      <c r="Q236" s="1"/>
    </row>
    <row r="237" spans="1:17" s="5" customFormat="1" ht="15" customHeight="1">
      <c r="A237" s="5" t="s">
        <v>79</v>
      </c>
      <c r="G237" s="6"/>
      <c r="H237" s="7"/>
      <c r="O237" s="1"/>
      <c r="P237" s="1"/>
      <c r="Q237" s="1"/>
    </row>
    <row r="238" spans="1:17" s="5" customFormat="1" ht="15" customHeight="1">
      <c r="A238" s="5" t="s">
        <v>44</v>
      </c>
      <c r="G238" s="6"/>
      <c r="H238" s="7"/>
      <c r="O238" s="1"/>
      <c r="P238" s="1"/>
      <c r="Q238" s="1"/>
    </row>
    <row r="239" spans="1:17" s="5" customFormat="1" ht="15" customHeight="1">
      <c r="A239" s="5" t="s">
        <v>22</v>
      </c>
      <c r="G239" s="6"/>
      <c r="H239" s="7"/>
      <c r="O239" s="1"/>
      <c r="P239" s="1"/>
      <c r="Q239" s="1"/>
    </row>
    <row r="240" spans="1:17" s="5" customFormat="1" ht="15">
      <c r="A240" s="5" t="s">
        <v>46</v>
      </c>
      <c r="G240" s="6"/>
      <c r="H240" s="7"/>
      <c r="O240" s="1"/>
      <c r="P240" s="1"/>
      <c r="Q240" s="1"/>
    </row>
    <row r="241" spans="1:17" s="5" customFormat="1" ht="15">
      <c r="A241" s="5" t="s">
        <v>41</v>
      </c>
      <c r="G241" s="6"/>
      <c r="H241" s="7"/>
      <c r="O241" s="1"/>
      <c r="P241" s="1"/>
      <c r="Q241" s="1"/>
    </row>
    <row r="242" spans="1:17" s="5" customFormat="1" ht="15">
      <c r="A242" s="5" t="s">
        <v>65</v>
      </c>
      <c r="G242" s="6"/>
      <c r="H242" s="7"/>
      <c r="O242" s="1"/>
      <c r="P242" s="1"/>
      <c r="Q242" s="1"/>
    </row>
    <row r="243" spans="1:17" s="5" customFormat="1" ht="15">
      <c r="A243" s="5" t="s">
        <v>81</v>
      </c>
      <c r="G243" s="6"/>
      <c r="H243" s="7"/>
      <c r="O243" s="1"/>
      <c r="P243" s="1"/>
      <c r="Q243" s="1"/>
    </row>
    <row r="244" spans="1:17" s="5" customFormat="1" ht="15">
      <c r="A244" s="5" t="s">
        <v>75</v>
      </c>
      <c r="G244" s="6"/>
      <c r="H244" s="7"/>
      <c r="O244" s="1"/>
      <c r="P244" s="1"/>
      <c r="Q244" s="1"/>
    </row>
    <row r="245" spans="1:17" s="5" customFormat="1" ht="15">
      <c r="A245" s="5" t="s">
        <v>25</v>
      </c>
      <c r="G245" s="6"/>
      <c r="H245" s="7"/>
      <c r="O245" s="1"/>
      <c r="P245" s="1"/>
      <c r="Q245" s="1"/>
    </row>
    <row r="246" spans="1:17" s="5" customFormat="1" ht="15">
      <c r="A246" s="5" t="s">
        <v>59</v>
      </c>
      <c r="G246" s="6"/>
      <c r="H246" s="7"/>
      <c r="O246" s="1"/>
      <c r="P246" s="1"/>
      <c r="Q246" s="1"/>
    </row>
    <row r="247" spans="1:17" s="5" customFormat="1" ht="15" customHeight="1">
      <c r="A247" s="5" t="s">
        <v>64</v>
      </c>
      <c r="G247" s="6"/>
      <c r="H247" s="7"/>
      <c r="O247" s="1"/>
      <c r="P247" s="1"/>
      <c r="Q247" s="1"/>
    </row>
    <row r="248" spans="1:17" s="5" customFormat="1" ht="15" customHeight="1">
      <c r="A248" s="5" t="s">
        <v>50</v>
      </c>
      <c r="G248" s="6"/>
      <c r="H248" s="7"/>
      <c r="O248" s="1"/>
      <c r="P248" s="1"/>
      <c r="Q248" s="1"/>
    </row>
    <row r="249" spans="1:17" s="5" customFormat="1" ht="15" customHeight="1">
      <c r="A249" s="5" t="s">
        <v>45</v>
      </c>
      <c r="G249" s="6"/>
      <c r="H249" s="7"/>
      <c r="O249" s="1"/>
      <c r="P249" s="1"/>
      <c r="Q249" s="1"/>
    </row>
    <row r="250" spans="1:17" s="5" customFormat="1" ht="15" customHeight="1">
      <c r="A250" s="5" t="s">
        <v>107</v>
      </c>
      <c r="G250" s="6"/>
      <c r="H250" s="7"/>
      <c r="O250" s="1"/>
      <c r="P250" s="1"/>
      <c r="Q250" s="1"/>
    </row>
    <row r="251" ht="15" customHeight="1">
      <c r="A251" s="5" t="s">
        <v>68</v>
      </c>
    </row>
  </sheetData>
  <sheetProtection/>
  <mergeCells count="11">
    <mergeCell ref="A1:N1"/>
    <mergeCell ref="A2:N2"/>
    <mergeCell ref="A3:N3"/>
    <mergeCell ref="C7:D7"/>
    <mergeCell ref="E7:F7"/>
    <mergeCell ref="G7:I7"/>
    <mergeCell ref="J7:K7"/>
    <mergeCell ref="A146:N146"/>
    <mergeCell ref="A147:N147"/>
    <mergeCell ref="A148:N148"/>
    <mergeCell ref="A149:N149"/>
  </mergeCells>
  <dataValidations count="1">
    <dataValidation type="list" allowBlank="1" showInputMessage="1" showErrorMessage="1" sqref="A12:A144">
      <formula1>$A$167:$A$251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濃飛倉庫運輸株式会社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田中豊泰</dc:creator>
  <cp:keywords/>
  <dc:description/>
  <cp:lastModifiedBy>NOHHI</cp:lastModifiedBy>
  <cp:lastPrinted>2017-11-22T07:54:14Z</cp:lastPrinted>
  <dcterms:created xsi:type="dcterms:W3CDTF">2001-05-09T00:54:03Z</dcterms:created>
  <dcterms:modified xsi:type="dcterms:W3CDTF">2018-10-02T03:08:09Z</dcterms:modified>
  <cp:category/>
  <cp:version/>
  <cp:contentType/>
  <cp:contentStatus/>
</cp:coreProperties>
</file>