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75" windowWidth="12285" windowHeight="7050" activeTab="0"/>
  </bookViews>
  <sheets>
    <sheet name="HAIPHONG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'HAIPHONG'!$A$1:$N$73</definedName>
  </definedNames>
  <calcPr fullCalcOnLoad="1"/>
</workbook>
</file>

<file path=xl/sharedStrings.xml><?xml version="1.0" encoding="utf-8"?>
<sst xmlns="http://schemas.openxmlformats.org/spreadsheetml/2006/main" count="233" uniqueCount="168">
  <si>
    <t>愛知県弥富市楠２丁目６５番２８</t>
  </si>
  <si>
    <t>NOHHI LOGISTICS CO., LTD.</t>
  </si>
  <si>
    <t>Web Site : http://www.nohhi.co.jp/</t>
  </si>
  <si>
    <t>SHIPPING SCHEDULE FOR FCL/LCL SERVICE</t>
  </si>
  <si>
    <t>DATE:</t>
  </si>
  <si>
    <t>VESSEL</t>
  </si>
  <si>
    <t>Voy.No.</t>
  </si>
  <si>
    <t>CFS CLOSE</t>
  </si>
  <si>
    <t>CY CLOSE</t>
  </si>
  <si>
    <t>ETD NAGOYA</t>
  </si>
  <si>
    <t>SHIPPING LINES</t>
  </si>
  <si>
    <t>NOTE</t>
  </si>
  <si>
    <t>T/T</t>
  </si>
  <si>
    <t>搬入場所</t>
  </si>
  <si>
    <t>濃飛倉庫運輸株式会社　名古屋港ロジスティクスセンター営業所 ( 税関名称 ： NOHHI-NLC ( NACCS:5EWF6 ) )</t>
  </si>
  <si>
    <t>TEL : ( 0567 ) 66 - 3101 FAX : ( 0567 ) 66 - 3103</t>
  </si>
  <si>
    <t>名古屋市中村区名駅南３－１６－１１</t>
  </si>
  <si>
    <t>ブッキング受付窓口（書類提示先）</t>
  </si>
  <si>
    <t>非表示</t>
  </si>
  <si>
    <t>IGA</t>
  </si>
  <si>
    <t>EVER PEACE</t>
  </si>
  <si>
    <t>ACX ARGUERITE</t>
  </si>
  <si>
    <t>SKIP</t>
  </si>
  <si>
    <t>EVER PRIDE</t>
  </si>
  <si>
    <t>PERTH BRIDGE</t>
  </si>
  <si>
    <t>UNI-PACIFIC</t>
  </si>
  <si>
    <t>IMARI</t>
  </si>
  <si>
    <t>SITC HAKATA</t>
  </si>
  <si>
    <t>IKOMA</t>
  </si>
  <si>
    <t>ASIAN GYRO</t>
  </si>
  <si>
    <t>A.VESSEL</t>
  </si>
  <si>
    <t>FROM NAGOYA TO HAIPHONG</t>
  </si>
  <si>
    <t>SITC</t>
  </si>
  <si>
    <r>
      <rPr>
        <sz val="10"/>
        <rFont val="ＭＳ Ｐゴシック"/>
        <family val="3"/>
      </rPr>
      <t>危険品受託</t>
    </r>
  </si>
  <si>
    <t>ETA HAIPHONG</t>
  </si>
  <si>
    <t>-</t>
  </si>
  <si>
    <t>MOL EMERALD</t>
  </si>
  <si>
    <t>MOL EMISSARY</t>
  </si>
  <si>
    <t>MOL EMPIRE</t>
  </si>
  <si>
    <t>SANUKI</t>
  </si>
  <si>
    <t>ITALIAN EXPRESS</t>
  </si>
  <si>
    <t>SUMIRE</t>
  </si>
  <si>
    <t>HANSE ENERGY</t>
  </si>
  <si>
    <t>SITC FANGCHENG</t>
  </si>
  <si>
    <t>SITC YOKKAICHI</t>
  </si>
  <si>
    <t>UNI-PRUDENT</t>
  </si>
  <si>
    <t>SOGA</t>
  </si>
  <si>
    <t>SITC  CJV2</t>
  </si>
  <si>
    <t>SITC QINGDAO</t>
  </si>
  <si>
    <t>CAPE FRASER</t>
  </si>
  <si>
    <t>UNI-PROSPER</t>
  </si>
  <si>
    <t>MARE FOX</t>
  </si>
  <si>
    <t>EVER ALLY</t>
  </si>
  <si>
    <t>SITC HOCHIMINH</t>
  </si>
  <si>
    <t>HANSA PAPENBURG</t>
  </si>
  <si>
    <t>SITC DALIAN</t>
  </si>
  <si>
    <t>SITC SHENZHEN</t>
  </si>
  <si>
    <t>MOL EMINENCE</t>
  </si>
  <si>
    <t>SITC OSAKA</t>
  </si>
  <si>
    <t>UNI-PREMIER</t>
  </si>
  <si>
    <t>TEL:　( 052 ) 561 - 3136  E-MAIL : kokusai.nagoya3@nohhi.co.jp</t>
  </si>
  <si>
    <t>CAPE FLORES</t>
  </si>
  <si>
    <t>SITC NAGOYA</t>
  </si>
  <si>
    <t>FPMC CONTAINER 10</t>
  </si>
  <si>
    <t>UNI-PROMOTE</t>
  </si>
  <si>
    <t>SUZURAN</t>
  </si>
  <si>
    <t>SATSUKI</t>
  </si>
  <si>
    <t>MOUNT BOKOR</t>
  </si>
  <si>
    <t>ZENIT</t>
  </si>
  <si>
    <t>SITC KAOHSIUNG</t>
  </si>
  <si>
    <t>SITC KOBE</t>
  </si>
  <si>
    <t>SITC SHIMIZU</t>
  </si>
  <si>
    <t>PACIFIC TRADER</t>
  </si>
  <si>
    <t>RELIANCE</t>
  </si>
  <si>
    <t>REFLECTION</t>
  </si>
  <si>
    <t>TRINITY</t>
  </si>
  <si>
    <t>SITC TIANJIN</t>
  </si>
  <si>
    <t>黄色部分が変更されております。</t>
  </si>
  <si>
    <t>A.VESSEL</t>
  </si>
  <si>
    <t>SITC WEIHAI</t>
  </si>
  <si>
    <t>MARCLIFF</t>
  </si>
  <si>
    <t>TRIUMPH</t>
  </si>
  <si>
    <t>BAOHANG</t>
  </si>
  <si>
    <t>濃飛倉庫運輸株式会社　海外統括部　海外物流部</t>
  </si>
  <si>
    <t>CAPE FRANKLIN</t>
  </si>
  <si>
    <t>SITC HONGKONG</t>
  </si>
  <si>
    <t>AVRA C</t>
  </si>
  <si>
    <t>危険品注意事項</t>
  </si>
  <si>
    <t>＊１．危険品によっては、受託できないものもございますので、事前に担当者へお問い合わせください。</t>
  </si>
  <si>
    <t>＊３．ブッキング時に、製品安全データシート（MSDS)のコピーを担当者までファックスしてください。</t>
  </si>
  <si>
    <t>＊４．『危険物・有害物事前連絡表』、『危険物明細書』の原本は、貨物搬入日の3日前までにご提出ください。</t>
  </si>
  <si>
    <t>MAGNAVIA</t>
  </si>
  <si>
    <t>RESURGENCE</t>
  </si>
  <si>
    <t>EPONYMA</t>
  </si>
  <si>
    <t>ONE JVH</t>
  </si>
  <si>
    <t>COSCO JCV</t>
  </si>
  <si>
    <t>ONE</t>
  </si>
  <si>
    <t>COSCO</t>
  </si>
  <si>
    <t>CAIYUNHE</t>
  </si>
  <si>
    <t>JINYUNHE</t>
  </si>
  <si>
    <t>FENGYUNHE</t>
  </si>
  <si>
    <t>BOTANY BAY</t>
  </si>
  <si>
    <t>CORDELIA</t>
  </si>
  <si>
    <t>VIRA BHUM</t>
  </si>
  <si>
    <t>EVER GREEN NSD</t>
  </si>
  <si>
    <t>EVER</t>
  </si>
  <si>
    <r>
      <t>KAOHSIUNG</t>
    </r>
    <r>
      <rPr>
        <sz val="10"/>
        <rFont val="ＭＳ Ｐゴシック"/>
        <family val="3"/>
      </rPr>
      <t>経由</t>
    </r>
  </si>
  <si>
    <t>ANDERSON BRIDGE</t>
  </si>
  <si>
    <t>EVER BIRTH</t>
  </si>
  <si>
    <t>NORTHERN VIGOUR</t>
  </si>
  <si>
    <t>EVER BONNY</t>
  </si>
  <si>
    <t>EVER BALMY</t>
  </si>
  <si>
    <t>MOL HORIZON</t>
  </si>
  <si>
    <t>PEARL RIVER BRIDGE</t>
  </si>
  <si>
    <t>LAKONIA</t>
  </si>
  <si>
    <t>KARIN RAMBOW</t>
  </si>
  <si>
    <t>CAPE FLINT</t>
  </si>
  <si>
    <t>EVER BRACE</t>
  </si>
  <si>
    <t>SITC MOJI</t>
  </si>
  <si>
    <t>EVER BOOMY</t>
  </si>
  <si>
    <t>HYUNDAI HARMONY</t>
  </si>
  <si>
    <t>SITC YOKKAICHI</t>
  </si>
  <si>
    <t>＊２．危険品混載サービスのブッキングは、出港日１週間前までにお願い致します。</t>
  </si>
  <si>
    <t>ホーチミン港抜港のため香港経由となり、外地入港予定が変更されております。</t>
  </si>
  <si>
    <t>JAKARTA BRIDGE</t>
  </si>
  <si>
    <t>EVER BASIS</t>
  </si>
  <si>
    <t>HORAI BRIDGE</t>
  </si>
  <si>
    <t>102S</t>
  </si>
  <si>
    <t>NO SERVICE</t>
  </si>
  <si>
    <t>103S</t>
  </si>
  <si>
    <t>QUEZON BRIDGE</t>
  </si>
  <si>
    <t>MIYUNHE</t>
  </si>
  <si>
    <t>EVER BOARD</t>
  </si>
  <si>
    <t>1910S</t>
  </si>
  <si>
    <t>1245-011S</t>
  </si>
  <si>
    <t>1246-017S</t>
  </si>
  <si>
    <t>1247-015S</t>
  </si>
  <si>
    <t>1248-005S</t>
  </si>
  <si>
    <t>1710S</t>
  </si>
  <si>
    <t>1712S</t>
  </si>
  <si>
    <t>232S</t>
  </si>
  <si>
    <t>IWASHIRO</t>
  </si>
  <si>
    <t>016S</t>
  </si>
  <si>
    <t>233S</t>
  </si>
  <si>
    <t>017S</t>
  </si>
  <si>
    <t>1912S</t>
  </si>
  <si>
    <t>1914S</t>
  </si>
  <si>
    <t>危険品・消防法該当　受託不可</t>
  </si>
  <si>
    <t>混載 NO SERVICE</t>
  </si>
  <si>
    <t>234S</t>
  </si>
  <si>
    <t>104S</t>
  </si>
  <si>
    <t>018S</t>
  </si>
  <si>
    <t>AS SOPHIA</t>
  </si>
  <si>
    <t>002S</t>
  </si>
  <si>
    <t>105S</t>
  </si>
  <si>
    <t>019S</t>
  </si>
  <si>
    <t>RHL ASTRUM</t>
  </si>
  <si>
    <t>1714S</t>
  </si>
  <si>
    <t>1716S</t>
  </si>
  <si>
    <t>SITC SHIDAO</t>
  </si>
  <si>
    <t>1916S</t>
  </si>
  <si>
    <t>1251-016S</t>
  </si>
  <si>
    <t>1252-006S</t>
  </si>
  <si>
    <t>1253-013S</t>
  </si>
  <si>
    <t>EVER BUILD</t>
  </si>
  <si>
    <t>1254-003S</t>
  </si>
  <si>
    <t>1255-017S</t>
  </si>
  <si>
    <t>1256-007S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</si>
</sst>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NAGOYA - &quot;@"/>
    <numFmt numFmtId="178" formatCode="&quot;ETA  &quot;@"/>
    <numFmt numFmtId="179" formatCode="dd\-mmm\-yy"/>
    <numFmt numFmtId="180" formatCode="m/d&quot; -&quot;"/>
    <numFmt numFmtId="181" formatCode="ddd"/>
    <numFmt numFmtId="182" formatCode="000&quot;W&quot;_);[Red]\(0\)"/>
    <numFmt numFmtId="183" formatCode="000&quot;W&quot;_ "/>
    <numFmt numFmtId="184" formatCode="000&quot;S&quot;_ "/>
    <numFmt numFmtId="185" formatCode="0000&quot;W&quot;_);[Red]\(0\)"/>
    <numFmt numFmtId="186" formatCode="General&quot;W&quot;"/>
    <numFmt numFmtId="187" formatCode="0000&quot;W&quot;_ "/>
    <numFmt numFmtId="188" formatCode="&quot;0&quot;General"/>
    <numFmt numFmtId="189" formatCode="&quot;A&quot;#####&quot;S&quot;"/>
    <numFmt numFmtId="190" formatCode="###&quot;W&quot;"/>
    <numFmt numFmtId="191" formatCode="_-* #,##0_-;\-* #,##0_-;_-* &quot;-&quot;_-;_-@_-"/>
    <numFmt numFmtId="192" formatCode="_-* #,##0.00_-;\-* #,##0.00_-;_-* &quot;-&quot;??_-;_-@_-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0_)"/>
    <numFmt numFmtId="196" formatCode="&quot;&quot;General"/>
    <numFmt numFmtId="197" formatCode="General&quot;S&quot;"/>
    <numFmt numFmtId="198" formatCode="&quot;0&quot;General&quot;S&quot;"/>
    <numFmt numFmtId="199" formatCode="&quot;0&quot;General&quot;W&quot;"/>
    <numFmt numFmtId="200" formatCode="&quot;&quot;General&quot;W&quot;"/>
    <numFmt numFmtId="201" formatCode="mmm\-yyyy"/>
    <numFmt numFmtId="202" formatCode="[&lt;=999]000;[&lt;=9999]000\-00;000\-0000"/>
    <numFmt numFmtId="203" formatCode="&quot;00000&quot;"/>
    <numFmt numFmtId="204" formatCode="###&quot;S&quot;"/>
    <numFmt numFmtId="205" formatCode="0##&quot;S&quot;"/>
    <numFmt numFmtId="206" formatCode="0_ "/>
    <numFmt numFmtId="207" formatCode="00##&quot;S&quot;"/>
    <numFmt numFmtId="208" formatCode="&quot;&quot;General&quot;S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1">
    <font>
      <sz val="11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HGSｺﾞｼｯｸM"/>
      <family val="3"/>
    </font>
    <font>
      <sz val="11"/>
      <name val="Courier New"/>
      <family val="3"/>
    </font>
    <font>
      <sz val="10"/>
      <name val="Courier New"/>
      <family val="3"/>
    </font>
    <font>
      <sz val="11"/>
      <color indexed="9"/>
      <name val="Courier New"/>
      <family val="3"/>
    </font>
    <font>
      <sz val="8"/>
      <name val="Arial"/>
      <family val="2"/>
    </font>
    <font>
      <sz val="10"/>
      <name val="Arial"/>
      <family val="2"/>
    </font>
    <font>
      <b/>
      <i/>
      <sz val="16"/>
      <name val="Helv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6"/>
      <name val="Calibri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6"/>
      <name val="Calibri"/>
      <family val="2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193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95" fontId="11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8" borderId="2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30" borderId="3" applyNumberFormat="0" applyFon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51" fillId="32" borderId="5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10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5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60" fillId="3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70" applyFont="1" applyFill="1" applyAlignment="1">
      <alignment shrinkToFit="1"/>
      <protection/>
    </xf>
    <xf numFmtId="0" fontId="5" fillId="0" borderId="0" xfId="70" applyFont="1" applyFill="1" applyAlignment="1">
      <alignment vertical="center"/>
      <protection/>
    </xf>
    <xf numFmtId="0" fontId="6" fillId="0" borderId="0" xfId="70" applyFont="1" applyFill="1" applyAlignment="1">
      <alignment vertical="center" shrinkToFit="1"/>
      <protection/>
    </xf>
    <xf numFmtId="0" fontId="8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shrinkToFit="1"/>
      <protection/>
    </xf>
    <xf numFmtId="0" fontId="14" fillId="0" borderId="0" xfId="70" applyFont="1" applyFill="1" applyAlignment="1">
      <alignment horizontal="right" shrinkToFit="1"/>
      <protection/>
    </xf>
    <xf numFmtId="49" fontId="14" fillId="0" borderId="0" xfId="70" applyNumberFormat="1" applyFont="1" applyFill="1" applyAlignment="1">
      <alignment horizontal="center" shrinkToFit="1"/>
      <protection/>
    </xf>
    <xf numFmtId="0" fontId="14" fillId="0" borderId="0" xfId="70" applyFont="1" applyFill="1" applyAlignment="1">
      <alignment vertical="center" shrinkToFit="1"/>
      <protection/>
    </xf>
    <xf numFmtId="0" fontId="7" fillId="0" borderId="0" xfId="70" applyFont="1" applyFill="1" applyAlignment="1">
      <alignment horizontal="center" vertical="center" shrinkToFit="1"/>
      <protection/>
    </xf>
    <xf numFmtId="0" fontId="14" fillId="0" borderId="11" xfId="70" applyFont="1" applyFill="1" applyBorder="1" applyAlignment="1">
      <alignment horizontal="center" vertical="center" shrinkToFit="1"/>
      <protection/>
    </xf>
    <xf numFmtId="0" fontId="14" fillId="0" borderId="12" xfId="70" applyFont="1" applyFill="1" applyBorder="1" applyAlignment="1">
      <alignment horizontal="center" vertical="center" shrinkToFit="1"/>
      <protection/>
    </xf>
    <xf numFmtId="177" fontId="14" fillId="0" borderId="0" xfId="70" applyNumberFormat="1" applyFont="1" applyFill="1" applyAlignment="1">
      <alignment horizontal="left" vertical="center" shrinkToFit="1"/>
      <protection/>
    </xf>
    <xf numFmtId="179" fontId="13" fillId="0" borderId="0" xfId="70" applyNumberFormat="1" applyFont="1" applyFill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vertical="center" shrinkToFit="1"/>
      <protection/>
    </xf>
    <xf numFmtId="179" fontId="13" fillId="0" borderId="13" xfId="70" applyNumberFormat="1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horizontal="center" vertical="center" shrinkToFit="1"/>
      <protection/>
    </xf>
    <xf numFmtId="179" fontId="13" fillId="0" borderId="0" xfId="70" applyNumberFormat="1" applyFont="1" applyFill="1" applyAlignment="1">
      <alignment horizontal="center" vertical="center" shrinkToFit="1"/>
      <protection/>
    </xf>
    <xf numFmtId="0" fontId="21" fillId="0" borderId="0" xfId="70" applyFont="1" applyFill="1" applyBorder="1" applyAlignment="1">
      <alignment vertical="center"/>
      <protection/>
    </xf>
    <xf numFmtId="179" fontId="13" fillId="0" borderId="0" xfId="70" applyNumberFormat="1" applyFont="1" applyFill="1" applyBorder="1" applyAlignment="1">
      <alignment vertical="center" shrinkToFit="1"/>
      <protection/>
    </xf>
    <xf numFmtId="0" fontId="14" fillId="0" borderId="14" xfId="70" applyFont="1" applyFill="1" applyBorder="1" applyAlignment="1">
      <alignment horizontal="center" vertical="center" shrinkToFit="1"/>
      <protection/>
    </xf>
    <xf numFmtId="0" fontId="14" fillId="0" borderId="15" xfId="70" applyFont="1" applyFill="1" applyBorder="1" applyAlignment="1">
      <alignment horizontal="center" vertical="center" shrinkToFit="1"/>
      <protection/>
    </xf>
    <xf numFmtId="0" fontId="22" fillId="0" borderId="0" xfId="70" applyFont="1" applyFill="1" applyAlignment="1">
      <alignment shrinkToFit="1"/>
      <protection/>
    </xf>
    <xf numFmtId="0" fontId="7" fillId="0" borderId="0" xfId="70" applyFont="1" applyFill="1" applyAlignment="1">
      <alignment shrinkToFit="1"/>
      <protection/>
    </xf>
    <xf numFmtId="181" fontId="17" fillId="35" borderId="16" xfId="70" applyNumberFormat="1" applyFont="1" applyFill="1" applyBorder="1" applyAlignment="1">
      <alignment horizontal="center" vertical="center" shrinkToFit="1"/>
      <protection/>
    </xf>
    <xf numFmtId="176" fontId="17" fillId="35" borderId="17" xfId="70" applyNumberFormat="1" applyFont="1" applyFill="1" applyBorder="1" applyAlignment="1">
      <alignment horizontal="center" vertical="center" shrinkToFit="1"/>
      <protection/>
    </xf>
    <xf numFmtId="181" fontId="17" fillId="35" borderId="17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vertical="center"/>
      <protection/>
    </xf>
    <xf numFmtId="0" fontId="17" fillId="35" borderId="18" xfId="70" applyFont="1" applyFill="1" applyBorder="1" applyAlignment="1">
      <alignment horizontal="center" vertical="center" shrinkToFit="1"/>
      <protection/>
    </xf>
    <xf numFmtId="0" fontId="16" fillId="0" borderId="0" xfId="70" applyNumberFormat="1" applyFont="1" applyFill="1" applyAlignment="1">
      <alignment vertical="center" shrinkToFit="1"/>
      <protection/>
    </xf>
    <xf numFmtId="0" fontId="14" fillId="0" borderId="19" xfId="70" applyFont="1" applyFill="1" applyBorder="1" applyAlignment="1">
      <alignment horizontal="center" vertical="center" shrinkToFit="1"/>
      <protection/>
    </xf>
    <xf numFmtId="0" fontId="14" fillId="35" borderId="20" xfId="70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 shrinkToFit="1"/>
      <protection/>
    </xf>
    <xf numFmtId="0" fontId="23" fillId="0" borderId="0" xfId="70" applyNumberFormat="1" applyFont="1" applyFill="1" applyBorder="1" applyAlignment="1">
      <alignment vertical="center"/>
      <protection/>
    </xf>
    <xf numFmtId="0" fontId="14" fillId="35" borderId="21" xfId="70" applyFont="1" applyFill="1" applyBorder="1" applyAlignment="1">
      <alignment horizontal="center" vertical="center" shrinkToFit="1"/>
      <protection/>
    </xf>
    <xf numFmtId="0" fontId="14" fillId="36" borderId="22" xfId="70" applyFont="1" applyFill="1" applyBorder="1" applyAlignment="1">
      <alignment vertical="center" shrinkToFit="1"/>
      <protection/>
    </xf>
    <xf numFmtId="0" fontId="14" fillId="36" borderId="23" xfId="70" applyFont="1" applyFill="1" applyBorder="1" applyAlignment="1">
      <alignment vertical="center" shrinkToFit="1"/>
      <protection/>
    </xf>
    <xf numFmtId="206" fontId="13" fillId="36" borderId="24" xfId="70" applyNumberFormat="1" applyFont="1" applyFill="1" applyBorder="1" applyAlignment="1">
      <alignment horizontal="center" vertical="center" shrinkToFit="1"/>
      <protection/>
    </xf>
    <xf numFmtId="181" fontId="18" fillId="36" borderId="25" xfId="70" applyNumberFormat="1" applyFont="1" applyFill="1" applyBorder="1" applyAlignment="1">
      <alignment horizontal="center" vertical="center" shrinkToFit="1"/>
      <protection/>
    </xf>
    <xf numFmtId="181" fontId="17" fillId="36" borderId="25" xfId="70" applyNumberFormat="1" applyFont="1" applyFill="1" applyBorder="1" applyAlignment="1">
      <alignment horizontal="center" vertical="center" shrinkToFit="1"/>
      <protection/>
    </xf>
    <xf numFmtId="176" fontId="17" fillId="36" borderId="26" xfId="70" applyNumberFormat="1" applyFont="1" applyFill="1" applyBorder="1" applyAlignment="1">
      <alignment horizontal="center" vertical="center" shrinkToFit="1"/>
      <protection/>
    </xf>
    <xf numFmtId="0" fontId="14" fillId="36" borderId="27" xfId="70" applyFont="1" applyFill="1" applyBorder="1" applyAlignment="1">
      <alignment horizontal="center" vertical="center" shrinkToFit="1"/>
      <protection/>
    </xf>
    <xf numFmtId="0" fontId="14" fillId="36" borderId="26" xfId="70" applyFont="1" applyFill="1" applyBorder="1" applyAlignment="1">
      <alignment horizontal="center" vertical="center" shrinkToFit="1"/>
      <protection/>
    </xf>
    <xf numFmtId="206" fontId="13" fillId="36" borderId="28" xfId="70" applyNumberFormat="1" applyFont="1" applyFill="1" applyBorder="1" applyAlignment="1">
      <alignment horizontal="center" vertical="center" shrinkToFit="1"/>
      <protection/>
    </xf>
    <xf numFmtId="181" fontId="18" fillId="36" borderId="16" xfId="70" applyNumberFormat="1" applyFont="1" applyFill="1" applyBorder="1" applyAlignment="1">
      <alignment horizontal="center" vertical="center" shrinkToFit="1"/>
      <protection/>
    </xf>
    <xf numFmtId="181" fontId="17" fillId="36" borderId="16" xfId="70" applyNumberFormat="1" applyFont="1" applyFill="1" applyBorder="1" applyAlignment="1">
      <alignment horizontal="center" vertical="center" shrinkToFit="1"/>
      <protection/>
    </xf>
    <xf numFmtId="176" fontId="17" fillId="36" borderId="17" xfId="70" applyNumberFormat="1" applyFont="1" applyFill="1" applyBorder="1" applyAlignment="1">
      <alignment horizontal="center" vertical="center" shrinkToFit="1"/>
      <protection/>
    </xf>
    <xf numFmtId="0" fontId="14" fillId="36" borderId="20" xfId="70" applyFont="1" applyFill="1" applyBorder="1" applyAlignment="1">
      <alignment horizontal="center" vertical="center" shrinkToFit="1"/>
      <protection/>
    </xf>
    <xf numFmtId="0" fontId="14" fillId="36" borderId="17" xfId="70" applyFont="1" applyFill="1" applyBorder="1" applyAlignment="1">
      <alignment horizontal="center" vertical="center" shrinkToFit="1"/>
      <protection/>
    </xf>
    <xf numFmtId="198" fontId="14" fillId="35" borderId="23" xfId="70" applyNumberFormat="1" applyFont="1" applyFill="1" applyBorder="1" applyAlignment="1">
      <alignment vertical="center" shrinkToFit="1"/>
      <protection/>
    </xf>
    <xf numFmtId="183" fontId="14" fillId="35" borderId="17" xfId="70" applyNumberFormat="1" applyFont="1" applyFill="1" applyBorder="1" applyAlignment="1">
      <alignment horizontal="center" vertical="center" shrinkToFit="1"/>
      <protection/>
    </xf>
    <xf numFmtId="0" fontId="23" fillId="0" borderId="0" xfId="70" applyNumberFormat="1" applyFont="1" applyFill="1" applyAlignment="1">
      <alignment vertical="center"/>
      <protection/>
    </xf>
    <xf numFmtId="0" fontId="20" fillId="0" borderId="0" xfId="70" applyFont="1" applyFill="1" applyBorder="1" applyAlignment="1">
      <alignment horizontal="left" vertical="center"/>
      <protection/>
    </xf>
    <xf numFmtId="0" fontId="15" fillId="0" borderId="0" xfId="70" applyFont="1" applyFill="1" applyBorder="1" applyAlignment="1">
      <alignment vertical="center"/>
      <protection/>
    </xf>
    <xf numFmtId="176" fontId="17" fillId="35" borderId="29" xfId="70" applyNumberFormat="1" applyFont="1" applyFill="1" applyBorder="1" applyAlignment="1">
      <alignment horizontal="center" vertical="center" shrinkToFit="1"/>
      <protection/>
    </xf>
    <xf numFmtId="180" fontId="17" fillId="35" borderId="29" xfId="70" applyNumberFormat="1" applyFont="1" applyFill="1" applyBorder="1" applyAlignment="1">
      <alignment horizontal="center" vertical="center" shrinkToFit="1"/>
      <protection/>
    </xf>
    <xf numFmtId="176" fontId="18" fillId="36" borderId="30" xfId="70" applyNumberFormat="1" applyFont="1" applyFill="1" applyBorder="1" applyAlignment="1">
      <alignment horizontal="center" vertical="center" shrinkToFit="1"/>
      <protection/>
    </xf>
    <xf numFmtId="180" fontId="17" fillId="36" borderId="26" xfId="70" applyNumberFormat="1" applyFont="1" applyFill="1" applyBorder="1" applyAlignment="1">
      <alignment horizontal="center" vertical="center" shrinkToFit="1"/>
      <protection/>
    </xf>
    <xf numFmtId="176" fontId="17" fillId="36" borderId="31" xfId="70" applyNumberFormat="1" applyFont="1" applyFill="1" applyBorder="1" applyAlignment="1">
      <alignment horizontal="center" vertical="center" shrinkToFit="1"/>
      <protection/>
    </xf>
    <xf numFmtId="176" fontId="18" fillId="36" borderId="32" xfId="70" applyNumberFormat="1" applyFont="1" applyFill="1" applyBorder="1" applyAlignment="1">
      <alignment horizontal="center" vertical="center" shrinkToFit="1"/>
      <protection/>
    </xf>
    <xf numFmtId="180" fontId="17" fillId="36" borderId="17" xfId="70" applyNumberFormat="1" applyFont="1" applyFill="1" applyBorder="1" applyAlignment="1">
      <alignment horizontal="center" vertical="center" shrinkToFit="1"/>
      <protection/>
    </xf>
    <xf numFmtId="176" fontId="17" fillId="36" borderId="29" xfId="70" applyNumberFormat="1" applyFont="1" applyFill="1" applyBorder="1" applyAlignment="1">
      <alignment horizontal="center" vertical="center" shrinkToFit="1"/>
      <protection/>
    </xf>
    <xf numFmtId="0" fontId="17" fillId="36" borderId="18" xfId="70" applyFont="1" applyFill="1" applyBorder="1" applyAlignment="1">
      <alignment horizontal="center" vertical="center" shrinkToFit="1"/>
      <protection/>
    </xf>
    <xf numFmtId="0" fontId="22" fillId="0" borderId="33" xfId="70" applyFont="1" applyFill="1" applyBorder="1" applyAlignment="1">
      <alignment horizontal="center" vertical="center" shrinkToFit="1"/>
      <protection/>
    </xf>
    <xf numFmtId="0" fontId="6" fillId="0" borderId="13" xfId="70" applyFont="1" applyFill="1" applyBorder="1" applyAlignment="1">
      <alignment vertical="center" shrinkToFit="1"/>
      <protection/>
    </xf>
    <xf numFmtId="0" fontId="14" fillId="37" borderId="34" xfId="70" applyFont="1" applyFill="1" applyBorder="1" applyAlignment="1">
      <alignment vertical="center" shrinkToFit="1"/>
      <protection/>
    </xf>
    <xf numFmtId="206" fontId="14" fillId="37" borderId="35" xfId="70" applyNumberFormat="1" applyFont="1" applyFill="1" applyBorder="1" applyAlignment="1">
      <alignment horizontal="center" vertical="center" shrinkToFit="1"/>
      <protection/>
    </xf>
    <xf numFmtId="176" fontId="17" fillId="37" borderId="36" xfId="70" applyNumberFormat="1" applyFont="1" applyFill="1" applyBorder="1" applyAlignment="1">
      <alignment horizontal="center" vertical="center" shrinkToFit="1"/>
      <protection/>
    </xf>
    <xf numFmtId="181" fontId="17" fillId="37" borderId="37" xfId="70" applyNumberFormat="1" applyFont="1" applyFill="1" applyBorder="1" applyAlignment="1">
      <alignment horizontal="center" vertical="center" shrinkToFit="1"/>
      <protection/>
    </xf>
    <xf numFmtId="176" fontId="17" fillId="37" borderId="21" xfId="70" applyNumberFormat="1" applyFont="1" applyFill="1" applyBorder="1" applyAlignment="1">
      <alignment horizontal="center" vertical="center" shrinkToFit="1"/>
      <protection/>
    </xf>
    <xf numFmtId="181" fontId="17" fillId="37" borderId="21" xfId="70" applyNumberFormat="1" applyFont="1" applyFill="1" applyBorder="1" applyAlignment="1">
      <alignment horizontal="center" vertical="center" shrinkToFit="1"/>
      <protection/>
    </xf>
    <xf numFmtId="180" fontId="17" fillId="37" borderId="38" xfId="70" applyNumberFormat="1" applyFont="1" applyFill="1" applyBorder="1" applyAlignment="1">
      <alignment horizontal="center" vertical="center" shrinkToFit="1"/>
      <protection/>
    </xf>
    <xf numFmtId="176" fontId="17" fillId="37" borderId="38" xfId="70" applyNumberFormat="1" applyFont="1" applyFill="1" applyBorder="1" applyAlignment="1">
      <alignment horizontal="center" vertical="center" shrinkToFit="1"/>
      <protection/>
    </xf>
    <xf numFmtId="0" fontId="14" fillId="37" borderId="39" xfId="70" applyFont="1" applyFill="1" applyBorder="1" applyAlignment="1">
      <alignment horizontal="center" vertical="center" shrinkToFit="1"/>
      <protection/>
    </xf>
    <xf numFmtId="0" fontId="14" fillId="37" borderId="21" xfId="70" applyFont="1" applyFill="1" applyBorder="1" applyAlignment="1">
      <alignment horizontal="center" vertical="center" shrinkToFit="1"/>
      <protection/>
    </xf>
    <xf numFmtId="0" fontId="17" fillId="37" borderId="40" xfId="70" applyFont="1" applyFill="1" applyBorder="1" applyAlignment="1">
      <alignment horizontal="center" vertical="center" shrinkToFit="1"/>
      <protection/>
    </xf>
    <xf numFmtId="0" fontId="22" fillId="38" borderId="0" xfId="70" applyFont="1" applyFill="1" applyBorder="1" applyAlignment="1">
      <alignment vertical="center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4" fillId="0" borderId="0" xfId="70" applyFont="1" applyFill="1" applyBorder="1" applyAlignment="1">
      <alignment vertical="center" shrinkToFit="1"/>
      <protection/>
    </xf>
    <xf numFmtId="206" fontId="14" fillId="0" borderId="0" xfId="70" applyNumberFormat="1" applyFont="1" applyFill="1" applyBorder="1" applyAlignment="1">
      <alignment horizontal="center" vertical="center" shrinkToFit="1"/>
      <protection/>
    </xf>
    <xf numFmtId="176" fontId="17" fillId="39" borderId="0" xfId="70" applyNumberFormat="1" applyFont="1" applyFill="1" applyBorder="1" applyAlignment="1">
      <alignment horizontal="center" vertical="center" shrinkToFit="1"/>
      <protection/>
    </xf>
    <xf numFmtId="181" fontId="17" fillId="39" borderId="0" xfId="70" applyNumberFormat="1" applyFont="1" applyFill="1" applyBorder="1" applyAlignment="1">
      <alignment horizontal="center" vertical="center" shrinkToFit="1"/>
      <protection/>
    </xf>
    <xf numFmtId="180" fontId="17" fillId="39" borderId="0" xfId="70" applyNumberFormat="1" applyFont="1" applyFill="1" applyBorder="1" applyAlignment="1">
      <alignment horizontal="center" vertical="center" shrinkToFit="1"/>
      <protection/>
    </xf>
    <xf numFmtId="181" fontId="17" fillId="0" borderId="0" xfId="70" applyNumberFormat="1" applyFont="1" applyFill="1" applyBorder="1" applyAlignment="1">
      <alignment horizontal="center" vertical="center" shrinkToFit="1"/>
      <protection/>
    </xf>
    <xf numFmtId="0" fontId="14" fillId="39" borderId="0" xfId="70" applyFont="1" applyFill="1" applyBorder="1" applyAlignment="1">
      <alignment horizontal="center" vertical="center" shrinkToFit="1"/>
      <protection/>
    </xf>
    <xf numFmtId="0" fontId="14" fillId="0" borderId="0" xfId="70" applyFont="1" applyFill="1" applyBorder="1" applyAlignment="1">
      <alignment horizontal="center" vertical="center" shrinkToFit="1"/>
      <protection/>
    </xf>
    <xf numFmtId="0" fontId="17" fillId="39" borderId="0" xfId="70" applyFont="1" applyFill="1" applyBorder="1" applyAlignment="1">
      <alignment horizontal="center" vertical="center" shrinkToFit="1"/>
      <protection/>
    </xf>
    <xf numFmtId="0" fontId="17" fillId="36" borderId="41" xfId="70" applyFont="1" applyFill="1" applyBorder="1" applyAlignment="1">
      <alignment horizontal="center" vertical="center" shrinkToFit="1"/>
      <protection/>
    </xf>
    <xf numFmtId="0" fontId="22" fillId="0" borderId="42" xfId="70" applyFont="1" applyFill="1" applyBorder="1" applyAlignment="1">
      <alignment horizontal="center" vertical="center" shrinkToFit="1"/>
      <protection/>
    </xf>
    <xf numFmtId="0" fontId="22" fillId="0" borderId="43" xfId="70" applyFont="1" applyFill="1" applyBorder="1" applyAlignment="1">
      <alignment horizontal="center" vertical="center" shrinkToFit="1"/>
      <protection/>
    </xf>
    <xf numFmtId="0" fontId="7" fillId="0" borderId="44" xfId="70" applyFont="1" applyFill="1" applyBorder="1" applyAlignment="1">
      <alignment horizontal="center" vertical="center" shrinkToFit="1"/>
      <protection/>
    </xf>
    <xf numFmtId="176" fontId="17" fillId="40" borderId="36" xfId="70" applyNumberFormat="1" applyFont="1" applyFill="1" applyBorder="1" applyAlignment="1">
      <alignment horizontal="center" vertical="center" shrinkToFit="1"/>
      <protection/>
    </xf>
    <xf numFmtId="181" fontId="17" fillId="40" borderId="37" xfId="70" applyNumberFormat="1" applyFont="1" applyFill="1" applyBorder="1" applyAlignment="1">
      <alignment horizontal="center" vertical="center" shrinkToFit="1"/>
      <protection/>
    </xf>
    <xf numFmtId="0" fontId="14" fillId="36" borderId="45" xfId="70" applyFont="1" applyFill="1" applyBorder="1" applyAlignment="1">
      <alignment vertical="center" shrinkToFit="1"/>
      <protection/>
    </xf>
    <xf numFmtId="206" fontId="13" fillId="36" borderId="46" xfId="70" applyNumberFormat="1" applyFont="1" applyFill="1" applyBorder="1" applyAlignment="1">
      <alignment horizontal="center" vertical="center" shrinkToFit="1"/>
      <protection/>
    </xf>
    <xf numFmtId="176" fontId="18" fillId="36" borderId="47" xfId="70" applyNumberFormat="1" applyFont="1" applyFill="1" applyBorder="1" applyAlignment="1">
      <alignment horizontal="center" vertical="center" shrinkToFit="1"/>
      <protection/>
    </xf>
    <xf numFmtId="181" fontId="18" fillId="36" borderId="48" xfId="70" applyNumberFormat="1" applyFont="1" applyFill="1" applyBorder="1" applyAlignment="1">
      <alignment horizontal="center" vertical="center" shrinkToFit="1"/>
      <protection/>
    </xf>
    <xf numFmtId="176" fontId="17" fillId="36" borderId="0" xfId="70" applyNumberFormat="1" applyFont="1" applyFill="1" applyBorder="1" applyAlignment="1">
      <alignment horizontal="center" vertical="center" shrinkToFit="1"/>
      <protection/>
    </xf>
    <xf numFmtId="181" fontId="17" fillId="36" borderId="48" xfId="70" applyNumberFormat="1" applyFont="1" applyFill="1" applyBorder="1" applyAlignment="1">
      <alignment horizontal="center" vertical="center" shrinkToFit="1"/>
      <protection/>
    </xf>
    <xf numFmtId="180" fontId="17" fillId="36" borderId="0" xfId="70" applyNumberFormat="1" applyFont="1" applyFill="1" applyBorder="1" applyAlignment="1">
      <alignment horizontal="center" vertical="center" shrinkToFit="1"/>
      <protection/>
    </xf>
    <xf numFmtId="176" fontId="17" fillId="36" borderId="49" xfId="70" applyNumberFormat="1" applyFont="1" applyFill="1" applyBorder="1" applyAlignment="1">
      <alignment horizontal="center" vertical="center" shrinkToFit="1"/>
      <protection/>
    </xf>
    <xf numFmtId="0" fontId="14" fillId="36" borderId="50" xfId="70" applyFont="1" applyFill="1" applyBorder="1" applyAlignment="1">
      <alignment horizontal="center" vertical="center" shrinkToFit="1"/>
      <protection/>
    </xf>
    <xf numFmtId="0" fontId="14" fillId="36" borderId="0" xfId="70" applyFont="1" applyFill="1" applyBorder="1" applyAlignment="1">
      <alignment horizontal="center" vertical="center" shrinkToFit="1"/>
      <protection/>
    </xf>
    <xf numFmtId="0" fontId="17" fillId="36" borderId="51" xfId="70" applyFont="1" applyFill="1" applyBorder="1" applyAlignment="1">
      <alignment horizontal="center" vertical="center" shrinkToFit="1"/>
      <protection/>
    </xf>
    <xf numFmtId="198" fontId="14" fillId="35" borderId="22" xfId="70" applyNumberFormat="1" applyFont="1" applyFill="1" applyBorder="1" applyAlignment="1">
      <alignment vertical="center" shrinkToFit="1"/>
      <protection/>
    </xf>
    <xf numFmtId="183" fontId="14" fillId="35" borderId="26" xfId="70" applyNumberFormat="1" applyFont="1" applyFill="1" applyBorder="1" applyAlignment="1">
      <alignment horizontal="center" vertical="center" shrinkToFit="1"/>
      <protection/>
    </xf>
    <xf numFmtId="176" fontId="17" fillId="35" borderId="30" xfId="70" applyNumberFormat="1" applyFont="1" applyFill="1" applyBorder="1" applyAlignment="1">
      <alignment horizontal="center" vertical="center" shrinkToFit="1"/>
      <protection/>
    </xf>
    <xf numFmtId="181" fontId="17" fillId="35" borderId="25" xfId="70" applyNumberFormat="1" applyFont="1" applyFill="1" applyBorder="1" applyAlignment="1">
      <alignment horizontal="center" vertical="center" shrinkToFit="1"/>
      <protection/>
    </xf>
    <xf numFmtId="176" fontId="17" fillId="35" borderId="26" xfId="70" applyNumberFormat="1" applyFont="1" applyFill="1" applyBorder="1" applyAlignment="1">
      <alignment horizontal="center" vertical="center" shrinkToFit="1"/>
      <protection/>
    </xf>
    <xf numFmtId="181" fontId="17" fillId="35" borderId="26" xfId="70" applyNumberFormat="1" applyFont="1" applyFill="1" applyBorder="1" applyAlignment="1">
      <alignment horizontal="center" vertical="center" shrinkToFit="1"/>
      <protection/>
    </xf>
    <xf numFmtId="180" fontId="17" fillId="35" borderId="31" xfId="70" applyNumberFormat="1" applyFont="1" applyFill="1" applyBorder="1" applyAlignment="1">
      <alignment horizontal="center" vertical="center" shrinkToFit="1"/>
      <protection/>
    </xf>
    <xf numFmtId="176" fontId="17" fillId="35" borderId="31" xfId="70" applyNumberFormat="1" applyFont="1" applyFill="1" applyBorder="1" applyAlignment="1">
      <alignment horizontal="center" vertical="center" shrinkToFit="1"/>
      <protection/>
    </xf>
    <xf numFmtId="0" fontId="14" fillId="35" borderId="27" xfId="70" applyFont="1" applyFill="1" applyBorder="1" applyAlignment="1">
      <alignment horizontal="center" vertical="center" shrinkToFit="1"/>
      <protection/>
    </xf>
    <xf numFmtId="0" fontId="14" fillId="35" borderId="26" xfId="70" applyFont="1" applyFill="1" applyBorder="1" applyAlignment="1">
      <alignment horizontal="center" vertical="center" shrinkToFit="1"/>
      <protection/>
    </xf>
    <xf numFmtId="0" fontId="17" fillId="35" borderId="52" xfId="70" applyFont="1" applyFill="1" applyBorder="1" applyAlignment="1">
      <alignment horizontal="center" vertical="center" shrinkToFit="1"/>
      <protection/>
    </xf>
    <xf numFmtId="0" fontId="6" fillId="0" borderId="53" xfId="70" applyFont="1" applyFill="1" applyBorder="1" applyAlignment="1">
      <alignment vertical="center" shrinkToFit="1"/>
      <protection/>
    </xf>
    <xf numFmtId="0" fontId="6" fillId="0" borderId="54" xfId="70" applyFont="1" applyFill="1" applyBorder="1" applyAlignment="1">
      <alignment vertical="center" shrinkToFit="1"/>
      <protection/>
    </xf>
    <xf numFmtId="0" fontId="6" fillId="0" borderId="55" xfId="70" applyFont="1" applyFill="1" applyBorder="1" applyAlignment="1">
      <alignment vertical="center" shrinkToFit="1"/>
      <protection/>
    </xf>
    <xf numFmtId="0" fontId="14" fillId="37" borderId="56" xfId="70" applyFont="1" applyFill="1" applyBorder="1" applyAlignment="1">
      <alignment vertical="center" shrinkToFit="1"/>
      <protection/>
    </xf>
    <xf numFmtId="49" fontId="14" fillId="37" borderId="57" xfId="70" applyNumberFormat="1" applyFont="1" applyFill="1" applyBorder="1" applyAlignment="1" quotePrefix="1">
      <alignment horizontal="center" vertical="center" shrinkToFit="1"/>
      <protection/>
    </xf>
    <xf numFmtId="176" fontId="17" fillId="37" borderId="58" xfId="70" applyNumberFormat="1" applyFont="1" applyFill="1" applyBorder="1" applyAlignment="1">
      <alignment horizontal="center" vertical="center" shrinkToFit="1"/>
      <protection/>
    </xf>
    <xf numFmtId="181" fontId="17" fillId="37" borderId="59" xfId="70" applyNumberFormat="1" applyFont="1" applyFill="1" applyBorder="1" applyAlignment="1">
      <alignment horizontal="center" vertical="center" shrinkToFit="1"/>
      <protection/>
    </xf>
    <xf numFmtId="176" fontId="17" fillId="37" borderId="13" xfId="70" applyNumberFormat="1" applyFont="1" applyFill="1" applyBorder="1" applyAlignment="1">
      <alignment horizontal="center" vertical="center" shrinkToFit="1"/>
      <protection/>
    </xf>
    <xf numFmtId="181" fontId="17" fillId="37" borderId="13" xfId="70" applyNumberFormat="1" applyFont="1" applyFill="1" applyBorder="1" applyAlignment="1">
      <alignment horizontal="center" vertical="center" shrinkToFit="1"/>
      <protection/>
    </xf>
    <xf numFmtId="180" fontId="17" fillId="37" borderId="60" xfId="70" applyNumberFormat="1" applyFont="1" applyFill="1" applyBorder="1" applyAlignment="1">
      <alignment horizontal="center" vertical="center" shrinkToFit="1"/>
      <protection/>
    </xf>
    <xf numFmtId="176" fontId="17" fillId="37" borderId="60" xfId="70" applyNumberFormat="1" applyFont="1" applyFill="1" applyBorder="1" applyAlignment="1">
      <alignment horizontal="center" vertical="center" shrinkToFit="1"/>
      <protection/>
    </xf>
    <xf numFmtId="0" fontId="14" fillId="37" borderId="61" xfId="70" applyFont="1" applyFill="1" applyBorder="1" applyAlignment="1">
      <alignment horizontal="center" vertical="center" shrinkToFit="1"/>
      <protection/>
    </xf>
    <xf numFmtId="0" fontId="14" fillId="37" borderId="13" xfId="70" applyFont="1" applyFill="1" applyBorder="1" applyAlignment="1">
      <alignment horizontal="center" vertical="center" shrinkToFit="1"/>
      <protection/>
    </xf>
    <xf numFmtId="0" fontId="17" fillId="41" borderId="62" xfId="70" applyFont="1" applyFill="1" applyBorder="1" applyAlignment="1">
      <alignment horizontal="center" vertical="center" shrinkToFit="1"/>
      <protection/>
    </xf>
    <xf numFmtId="0" fontId="17" fillId="0" borderId="0" xfId="70" applyFont="1" applyFill="1" applyBorder="1" applyAlignment="1">
      <alignment vertical="center"/>
      <protection/>
    </xf>
    <xf numFmtId="0" fontId="22" fillId="42" borderId="0" xfId="70" applyFont="1" applyFill="1" applyBorder="1" applyAlignment="1">
      <alignment vertical="center"/>
      <protection/>
    </xf>
    <xf numFmtId="176" fontId="17" fillId="38" borderId="60" xfId="70" applyNumberFormat="1" applyFont="1" applyFill="1" applyBorder="1" applyAlignment="1">
      <alignment horizontal="center" vertical="center" shrinkToFit="1"/>
      <protection/>
    </xf>
    <xf numFmtId="181" fontId="17" fillId="38" borderId="59" xfId="70" applyNumberFormat="1" applyFont="1" applyFill="1" applyBorder="1" applyAlignment="1">
      <alignment horizontal="center" vertical="center" shrinkToFit="1"/>
      <protection/>
    </xf>
    <xf numFmtId="180" fontId="17" fillId="38" borderId="60" xfId="70" applyNumberFormat="1" applyFont="1" applyFill="1" applyBorder="1" applyAlignment="1">
      <alignment horizontal="center" vertical="center" shrinkToFit="1"/>
      <protection/>
    </xf>
    <xf numFmtId="176" fontId="17" fillId="38" borderId="13" xfId="70" applyNumberFormat="1" applyFont="1" applyFill="1" applyBorder="1" applyAlignment="1">
      <alignment horizontal="center" vertical="center" shrinkToFit="1"/>
      <protection/>
    </xf>
    <xf numFmtId="0" fontId="14" fillId="38" borderId="61" xfId="70" applyFont="1" applyFill="1" applyBorder="1" applyAlignment="1">
      <alignment horizontal="center" vertical="center" shrinkToFit="1"/>
      <protection/>
    </xf>
    <xf numFmtId="176" fontId="17" fillId="38" borderId="30" xfId="70" applyNumberFormat="1" applyFont="1" applyFill="1" applyBorder="1" applyAlignment="1">
      <alignment horizontal="center" vertical="center" shrinkToFit="1"/>
      <protection/>
    </xf>
    <xf numFmtId="181" fontId="17" fillId="38" borderId="25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/>
      <protection/>
    </xf>
    <xf numFmtId="0" fontId="7" fillId="0" borderId="0" xfId="70" applyFont="1" applyFill="1" applyBorder="1" applyAlignment="1">
      <alignment shrinkToFit="1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70" applyFont="1" applyFill="1" applyBorder="1" applyAlignment="1">
      <alignment shrinkToFit="1"/>
      <protection/>
    </xf>
    <xf numFmtId="0" fontId="14" fillId="0" borderId="0" xfId="70" applyFont="1" applyFill="1" applyBorder="1" applyAlignment="1">
      <alignment shrinkToFit="1"/>
      <protection/>
    </xf>
    <xf numFmtId="0" fontId="14" fillId="0" borderId="0" xfId="70" applyFont="1" applyFill="1" applyBorder="1" applyAlignment="1">
      <alignment horizontal="right" shrinkToFit="1"/>
      <protection/>
    </xf>
    <xf numFmtId="49" fontId="14" fillId="0" borderId="0" xfId="70" applyNumberFormat="1" applyFont="1" applyFill="1" applyBorder="1" applyAlignment="1">
      <alignment horizontal="center" shrinkToFit="1"/>
      <protection/>
    </xf>
    <xf numFmtId="0" fontId="22" fillId="38" borderId="52" xfId="70" applyFont="1" applyFill="1" applyBorder="1" applyAlignment="1">
      <alignment horizontal="center" vertical="center" shrinkToFit="1"/>
      <protection/>
    </xf>
    <xf numFmtId="176" fontId="17" fillId="38" borderId="36" xfId="70" applyNumberFormat="1" applyFont="1" applyFill="1" applyBorder="1" applyAlignment="1">
      <alignment horizontal="center" vertical="center" shrinkToFit="1"/>
      <protection/>
    </xf>
    <xf numFmtId="181" fontId="17" fillId="38" borderId="37" xfId="70" applyNumberFormat="1" applyFont="1" applyFill="1" applyBorder="1" applyAlignment="1">
      <alignment horizontal="center" vertical="center" shrinkToFit="1"/>
      <protection/>
    </xf>
    <xf numFmtId="0" fontId="14" fillId="38" borderId="34" xfId="70" applyFont="1" applyFill="1" applyBorder="1" applyAlignment="1">
      <alignment vertical="center" shrinkToFit="1"/>
      <protection/>
    </xf>
    <xf numFmtId="206" fontId="14" fillId="38" borderId="35" xfId="70" applyNumberFormat="1" applyFont="1" applyFill="1" applyBorder="1" applyAlignment="1">
      <alignment horizontal="center" vertical="center" shrinkToFit="1"/>
      <protection/>
    </xf>
    <xf numFmtId="176" fontId="17" fillId="38" borderId="21" xfId="70" applyNumberFormat="1" applyFont="1" applyFill="1" applyBorder="1" applyAlignment="1">
      <alignment horizontal="center" vertical="center" shrinkToFit="1"/>
      <protection/>
    </xf>
    <xf numFmtId="181" fontId="17" fillId="38" borderId="21" xfId="70" applyNumberFormat="1" applyFont="1" applyFill="1" applyBorder="1" applyAlignment="1">
      <alignment horizontal="center" vertical="center" shrinkToFit="1"/>
      <protection/>
    </xf>
    <xf numFmtId="180" fontId="17" fillId="38" borderId="38" xfId="70" applyNumberFormat="1" applyFont="1" applyFill="1" applyBorder="1" applyAlignment="1">
      <alignment horizontal="center" vertical="center" shrinkToFit="1"/>
      <protection/>
    </xf>
    <xf numFmtId="176" fontId="17" fillId="38" borderId="38" xfId="70" applyNumberFormat="1" applyFont="1" applyFill="1" applyBorder="1" applyAlignment="1">
      <alignment horizontal="center" vertical="center" shrinkToFit="1"/>
      <protection/>
    </xf>
    <xf numFmtId="0" fontId="14" fillId="38" borderId="39" xfId="70" applyFont="1" applyFill="1" applyBorder="1" applyAlignment="1">
      <alignment horizontal="center" vertical="center" shrinkToFit="1"/>
      <protection/>
    </xf>
    <xf numFmtId="0" fontId="14" fillId="38" borderId="21" xfId="70" applyFont="1" applyFill="1" applyBorder="1" applyAlignment="1">
      <alignment horizontal="center" vertical="center" shrinkToFit="1"/>
      <protection/>
    </xf>
    <xf numFmtId="0" fontId="17" fillId="38" borderId="40" xfId="70" applyFont="1" applyFill="1" applyBorder="1" applyAlignment="1">
      <alignment horizontal="center" vertical="center" shrinkToFit="1"/>
      <protection/>
    </xf>
    <xf numFmtId="0" fontId="14" fillId="0" borderId="63" xfId="70" applyFont="1" applyFill="1" applyBorder="1" applyAlignment="1">
      <alignment horizontal="center" vertical="center" shrinkToFit="1"/>
      <protection/>
    </xf>
    <xf numFmtId="0" fontId="14" fillId="0" borderId="63" xfId="70" applyNumberFormat="1" applyFont="1" applyFill="1" applyBorder="1" applyAlignment="1">
      <alignment horizontal="center" vertical="center" shrinkToFit="1"/>
      <protection/>
    </xf>
    <xf numFmtId="0" fontId="22" fillId="0" borderId="0" xfId="70" applyFont="1" applyFill="1" applyBorder="1" applyAlignment="1">
      <alignment horizontal="left" vertical="center" wrapText="1"/>
      <protection/>
    </xf>
    <xf numFmtId="0" fontId="12" fillId="0" borderId="0" xfId="70" applyFont="1" applyFill="1" applyBorder="1" applyAlignment="1">
      <alignment horizontal="center" vertical="center" shrinkToFit="1"/>
      <protection/>
    </xf>
    <xf numFmtId="0" fontId="13" fillId="0" borderId="13" xfId="70" applyFont="1" applyFill="1" applyBorder="1" applyAlignment="1">
      <alignment horizontal="center" vertical="center" shrinkToFit="1"/>
      <protection/>
    </xf>
    <xf numFmtId="0" fontId="19" fillId="0" borderId="64" xfId="70" applyFont="1" applyFill="1" applyBorder="1" applyAlignment="1">
      <alignment horizontal="center" vertical="center" shrinkToFit="1"/>
      <protection/>
    </xf>
    <xf numFmtId="0" fontId="14" fillId="0" borderId="65" xfId="70" applyFont="1" applyFill="1" applyBorder="1" applyAlignment="1">
      <alignment horizontal="center" vertical="center" shrinkToFit="1"/>
      <protection/>
    </xf>
    <xf numFmtId="0" fontId="14" fillId="0" borderId="34" xfId="70" applyFont="1" applyFill="1" applyBorder="1" applyAlignment="1">
      <alignment vertical="center" shrinkToFit="1"/>
      <protection/>
    </xf>
    <xf numFmtId="206" fontId="14" fillId="0" borderId="35" xfId="70" applyNumberFormat="1" applyFont="1" applyFill="1" applyBorder="1" applyAlignment="1">
      <alignment horizontal="center" vertical="center" shrinkToFit="1"/>
      <protection/>
    </xf>
    <xf numFmtId="176" fontId="17" fillId="0" borderId="36" xfId="70" applyNumberFormat="1" applyFont="1" applyFill="1" applyBorder="1" applyAlignment="1">
      <alignment horizontal="center" vertical="center" shrinkToFit="1"/>
      <protection/>
    </xf>
    <xf numFmtId="181" fontId="17" fillId="0" borderId="37" xfId="70" applyNumberFormat="1" applyFont="1" applyFill="1" applyBorder="1" applyAlignment="1">
      <alignment horizontal="center" vertical="center" shrinkToFit="1"/>
      <protection/>
    </xf>
    <xf numFmtId="176" fontId="17" fillId="0" borderId="21" xfId="70" applyNumberFormat="1" applyFont="1" applyFill="1" applyBorder="1" applyAlignment="1">
      <alignment horizontal="center" vertical="center" shrinkToFit="1"/>
      <protection/>
    </xf>
    <xf numFmtId="181" fontId="17" fillId="0" borderId="21" xfId="70" applyNumberFormat="1" applyFont="1" applyFill="1" applyBorder="1" applyAlignment="1">
      <alignment horizontal="center" vertical="center" shrinkToFit="1"/>
      <protection/>
    </xf>
    <xf numFmtId="180" fontId="17" fillId="0" borderId="38" xfId="70" applyNumberFormat="1" applyFont="1" applyFill="1" applyBorder="1" applyAlignment="1">
      <alignment horizontal="center" vertical="center" shrinkToFit="1"/>
      <protection/>
    </xf>
    <xf numFmtId="176" fontId="17" fillId="0" borderId="38" xfId="70" applyNumberFormat="1" applyFont="1" applyFill="1" applyBorder="1" applyAlignment="1">
      <alignment horizontal="center" vertical="center" shrinkToFit="1"/>
      <protection/>
    </xf>
    <xf numFmtId="0" fontId="14" fillId="0" borderId="39" xfId="70" applyFont="1" applyFill="1" applyBorder="1" applyAlignment="1">
      <alignment horizontal="center" vertical="center" shrinkToFit="1"/>
      <protection/>
    </xf>
    <xf numFmtId="0" fontId="14" fillId="0" borderId="21" xfId="70" applyFont="1" applyFill="1" applyBorder="1" applyAlignment="1">
      <alignment horizontal="center" vertical="center" shrinkToFit="1"/>
      <protection/>
    </xf>
    <xf numFmtId="0" fontId="17" fillId="0" borderId="40" xfId="70" applyFont="1" applyFill="1" applyBorder="1" applyAlignment="1">
      <alignment horizontal="center" vertical="center" shrinkToFit="1"/>
      <protection/>
    </xf>
    <xf numFmtId="176" fontId="17" fillId="0" borderId="60" xfId="70" applyNumberFormat="1" applyFont="1" applyFill="1" applyBorder="1" applyAlignment="1">
      <alignment horizontal="center" vertical="center" shrinkToFit="1"/>
      <protection/>
    </xf>
    <xf numFmtId="181" fontId="17" fillId="0" borderId="59" xfId="70" applyNumberFormat="1" applyFont="1" applyFill="1" applyBorder="1" applyAlignment="1">
      <alignment horizontal="center" vertical="center" shrinkToFit="1"/>
      <protection/>
    </xf>
    <xf numFmtId="0" fontId="14" fillId="0" borderId="61" xfId="70" applyFont="1" applyFill="1" applyBorder="1" applyAlignment="1">
      <alignment horizontal="center" vertical="center" shrinkToFi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Input [yellow]" xfId="34"/>
    <cellStyle name="Moeda [0]_PLDT" xfId="35"/>
    <cellStyle name="Moeda_PLDT" xfId="36"/>
    <cellStyle name="Normal - Style1" xfId="37"/>
    <cellStyle name="Normal_Capex" xfId="38"/>
    <cellStyle name="Percent [2]" xfId="39"/>
    <cellStyle name="Separador de milhares [0]_PLDT" xfId="40"/>
    <cellStyle name="Separador de milhares_PLDT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_NOHHI SCHEDULE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85725</xdr:rowOff>
    </xdr:from>
    <xdr:to>
      <xdr:col>1</xdr:col>
      <xdr:colOff>752475</xdr:colOff>
      <xdr:row>0</xdr:row>
      <xdr:rowOff>504825</xdr:rowOff>
    </xdr:to>
    <xdr:pic>
      <xdr:nvPicPr>
        <xdr:cNvPr id="1" name="Picture 1" descr="HKhk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857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06u\&#12415;&#12383;\Tanaka's%20File\&#12467;&#12531;&#12477;&#12522;\&#12473;&#12465;&#12472;&#12517;&#12540;&#12523;\&#65322;&#65328;&#65331;\2007&#24180;8&#26376;&#12501;&#12449;&#12452;&#12523;\2007&#24180;7&#26376;&#12501;&#12449;&#12452;&#12523;\&#26481;&#20140;&#12473;&#12465;&#12472;&#12517;&#12540;&#12523;%201&#26376;&#12539;2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&#65411;&#65438;&#65405;&#65400;&#65412;&#65391;&#65420;&#65439;\T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sc\jsc&#20849;&#26377;&#12501;&#12449;&#12452;&#12523;\&#12473;&#12465;&#12472;&#12517;&#12540;&#12523;\&#26481;&#20140;\&#26481;&#20140;&#12473;&#12465;&#12472;&#12517;&#12540;&#12523;%201&#26376;&#12539;2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東京"/>
      <sheetName val="香港・SIN"/>
      <sheetName val="中国"/>
      <sheetName val="台湾"/>
      <sheetName val="アジア1"/>
      <sheetName val="アジア2"/>
      <sheetName val="韓国・南米"/>
      <sheetName val="オセアニア・カナダ"/>
      <sheetName val="欧州"/>
      <sheetName val="米国"/>
      <sheetName val="TS(1)"/>
      <sheetName val="TS(2)"/>
      <sheetName val="TS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view="pageBreakPreview" zoomScaleSheetLayoutView="100" zoomScalePageLayoutView="0" workbookViewId="0" topLeftCell="A1">
      <selection activeCell="A3" sqref="A3:N3"/>
    </sheetView>
  </sheetViews>
  <sheetFormatPr defaultColWidth="5.625" defaultRowHeight="15" customHeight="1"/>
  <cols>
    <col min="1" max="1" width="17.25390625" style="5" customWidth="1"/>
    <col min="2" max="2" width="10.375" style="5" customWidth="1"/>
    <col min="3" max="6" width="5.875" style="5" customWidth="1"/>
    <col min="7" max="7" width="7.375" style="6" customWidth="1"/>
    <col min="8" max="8" width="5.875" style="7" customWidth="1"/>
    <col min="9" max="9" width="5.875" style="5" customWidth="1"/>
    <col min="10" max="10" width="6.375" style="5" customWidth="1"/>
    <col min="11" max="11" width="5.125" style="5" customWidth="1"/>
    <col min="12" max="12" width="7.375" style="5" customWidth="1"/>
    <col min="13" max="13" width="7.00390625" style="5" customWidth="1"/>
    <col min="14" max="14" width="21.625" style="5" customWidth="1"/>
    <col min="15" max="15" width="7.25390625" style="1" hidden="1" customWidth="1"/>
    <col min="16" max="16" width="9.625" style="1" customWidth="1"/>
    <col min="17" max="17" width="5.625" style="1" customWidth="1"/>
    <col min="18" max="16384" width="5.625" style="1" customWidth="1"/>
  </cols>
  <sheetData>
    <row r="1" spans="1:14" s="3" customFormat="1" ht="40.5" customHeight="1">
      <c r="A1" s="162" t="s">
        <v>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3" customFormat="1" ht="15" customHeight="1" thickBot="1">
      <c r="A2" s="163" t="s">
        <v>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3" customFormat="1" ht="28.5" customHeight="1">
      <c r="A3" s="164" t="s">
        <v>3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s="3" customFormat="1" ht="18" customHeight="1" thickBot="1">
      <c r="A4" s="64"/>
      <c r="B4" s="64"/>
      <c r="D4" s="29"/>
      <c r="E4" s="29"/>
      <c r="F4" s="29"/>
      <c r="G4" s="29"/>
      <c r="H4" s="29"/>
      <c r="I4" s="8"/>
      <c r="J4" s="13"/>
      <c r="K4" s="19"/>
      <c r="L4" s="19"/>
      <c r="M4" s="14" t="s">
        <v>4</v>
      </c>
      <c r="N4" s="15">
        <v>43598</v>
      </c>
    </row>
    <row r="5" spans="1:14" s="3" customFormat="1" ht="18" customHeight="1">
      <c r="A5" s="51" t="s">
        <v>31</v>
      </c>
      <c r="B5" s="33"/>
      <c r="C5" s="12"/>
      <c r="D5" s="16"/>
      <c r="E5" s="16"/>
      <c r="F5" s="16"/>
      <c r="G5" s="16"/>
      <c r="H5" s="16"/>
      <c r="I5" s="8"/>
      <c r="J5" s="17"/>
      <c r="K5" s="17"/>
      <c r="L5" s="17"/>
      <c r="M5" s="17"/>
      <c r="N5" s="17"/>
    </row>
    <row r="6" spans="1:14" s="3" customFormat="1" ht="18" customHeight="1" thickBot="1">
      <c r="A6" s="32"/>
      <c r="B6" s="33"/>
      <c r="C6" s="12"/>
      <c r="D6" s="16"/>
      <c r="E6" s="16"/>
      <c r="F6" s="16"/>
      <c r="G6" s="16"/>
      <c r="H6" s="16"/>
      <c r="I6" s="8"/>
      <c r="J6" s="17"/>
      <c r="K6" s="17"/>
      <c r="L6" s="17"/>
      <c r="M6" s="17"/>
      <c r="N6" s="17"/>
    </row>
    <row r="7" spans="1:15" s="9" customFormat="1" ht="24" customHeight="1" thickBot="1">
      <c r="A7" s="10" t="s">
        <v>5</v>
      </c>
      <c r="B7" s="11" t="s">
        <v>6</v>
      </c>
      <c r="C7" s="165" t="s">
        <v>7</v>
      </c>
      <c r="D7" s="159"/>
      <c r="E7" s="159" t="s">
        <v>8</v>
      </c>
      <c r="F7" s="159"/>
      <c r="G7" s="159" t="s">
        <v>9</v>
      </c>
      <c r="H7" s="159"/>
      <c r="I7" s="159"/>
      <c r="J7" s="160" t="s">
        <v>34</v>
      </c>
      <c r="K7" s="160"/>
      <c r="L7" s="30" t="s">
        <v>12</v>
      </c>
      <c r="M7" s="20" t="s">
        <v>10</v>
      </c>
      <c r="N7" s="21" t="s">
        <v>11</v>
      </c>
      <c r="O7" s="90">
        <v>7</v>
      </c>
    </row>
    <row r="8" spans="1:15" s="9" customFormat="1" ht="18" customHeight="1" hidden="1">
      <c r="A8" s="35" t="s">
        <v>94</v>
      </c>
      <c r="B8" s="37"/>
      <c r="C8" s="56">
        <v>43558</v>
      </c>
      <c r="D8" s="38">
        <f>IF(ISBLANK(C8),"",(C8))</f>
        <v>43558</v>
      </c>
      <c r="E8" s="40">
        <v>43559</v>
      </c>
      <c r="F8" s="39">
        <f aca="true" t="shared" si="0" ref="F8:F35">E8</f>
        <v>43559</v>
      </c>
      <c r="G8" s="57">
        <v>43560</v>
      </c>
      <c r="H8" s="40">
        <v>43560</v>
      </c>
      <c r="I8" s="39">
        <f aca="true" t="shared" si="1" ref="I8:I35">H8</f>
        <v>43560</v>
      </c>
      <c r="J8" s="58">
        <f aca="true" t="shared" si="2" ref="J8:J35">H8+L8</f>
        <v>43569</v>
      </c>
      <c r="K8" s="39">
        <f aca="true" t="shared" si="3" ref="K8:K35">J8</f>
        <v>43569</v>
      </c>
      <c r="L8" s="41">
        <v>9</v>
      </c>
      <c r="M8" s="42" t="s">
        <v>96</v>
      </c>
      <c r="N8" s="87" t="s">
        <v>33</v>
      </c>
      <c r="O8" s="63" t="s">
        <v>18</v>
      </c>
    </row>
    <row r="9" spans="1:15" s="9" customFormat="1" ht="18" customHeight="1" hidden="1">
      <c r="A9" s="36" t="s">
        <v>95</v>
      </c>
      <c r="B9" s="43"/>
      <c r="C9" s="59"/>
      <c r="D9" s="44"/>
      <c r="E9" s="46">
        <v>43559</v>
      </c>
      <c r="F9" s="45">
        <f t="shared" si="0"/>
        <v>43559</v>
      </c>
      <c r="G9" s="60">
        <v>43560</v>
      </c>
      <c r="H9" s="46">
        <v>43560</v>
      </c>
      <c r="I9" s="45">
        <f t="shared" si="1"/>
        <v>43560</v>
      </c>
      <c r="J9" s="61">
        <f t="shared" si="2"/>
        <v>43569</v>
      </c>
      <c r="K9" s="45">
        <f t="shared" si="3"/>
        <v>43569</v>
      </c>
      <c r="L9" s="47">
        <v>9</v>
      </c>
      <c r="M9" s="48" t="s">
        <v>97</v>
      </c>
      <c r="N9" s="62" t="s">
        <v>35</v>
      </c>
      <c r="O9" s="88" t="s">
        <v>18</v>
      </c>
    </row>
    <row r="10" spans="1:15" s="9" customFormat="1" ht="18" customHeight="1" hidden="1">
      <c r="A10" s="36" t="s">
        <v>47</v>
      </c>
      <c r="B10" s="43"/>
      <c r="C10" s="59"/>
      <c r="D10" s="44">
        <f>IF(ISBLANK(C10),"",(C10))</f>
      </c>
      <c r="E10" s="46">
        <v>43560</v>
      </c>
      <c r="F10" s="45">
        <f t="shared" si="0"/>
        <v>43560</v>
      </c>
      <c r="G10" s="60">
        <v>43563</v>
      </c>
      <c r="H10" s="46">
        <v>43563</v>
      </c>
      <c r="I10" s="45">
        <f t="shared" si="1"/>
        <v>43563</v>
      </c>
      <c r="J10" s="61">
        <f t="shared" si="2"/>
        <v>43572</v>
      </c>
      <c r="K10" s="45">
        <f t="shared" si="3"/>
        <v>43572</v>
      </c>
      <c r="L10" s="47">
        <v>9</v>
      </c>
      <c r="M10" s="48" t="s">
        <v>32</v>
      </c>
      <c r="N10" s="62" t="s">
        <v>35</v>
      </c>
      <c r="O10" s="89" t="s">
        <v>18</v>
      </c>
    </row>
    <row r="11" spans="1:15" s="9" customFormat="1" ht="18" customHeight="1" hidden="1" thickBot="1">
      <c r="A11" s="93" t="s">
        <v>104</v>
      </c>
      <c r="B11" s="94"/>
      <c r="C11" s="95"/>
      <c r="D11" s="96">
        <f>IF(ISBLANK(C11),"",(C11))</f>
      </c>
      <c r="E11" s="97">
        <v>43557</v>
      </c>
      <c r="F11" s="98">
        <f t="shared" si="0"/>
        <v>43557</v>
      </c>
      <c r="G11" s="99">
        <v>43558</v>
      </c>
      <c r="H11" s="97">
        <v>43558</v>
      </c>
      <c r="I11" s="98">
        <f t="shared" si="1"/>
        <v>43558</v>
      </c>
      <c r="J11" s="100">
        <f t="shared" si="2"/>
        <v>43568</v>
      </c>
      <c r="K11" s="98">
        <f t="shared" si="3"/>
        <v>43568</v>
      </c>
      <c r="L11" s="101">
        <v>10</v>
      </c>
      <c r="M11" s="102" t="s">
        <v>105</v>
      </c>
      <c r="N11" s="103" t="s">
        <v>106</v>
      </c>
      <c r="O11" s="89" t="s">
        <v>18</v>
      </c>
    </row>
    <row r="12" spans="1:15" s="3" customFormat="1" ht="18" customHeight="1" hidden="1">
      <c r="A12" s="104" t="s">
        <v>130</v>
      </c>
      <c r="B12" s="105" t="s">
        <v>140</v>
      </c>
      <c r="C12" s="106">
        <f>IF((ISBLANK($C$8)),"----",(($C$8)+($O$7*O12)))</f>
        <v>43558</v>
      </c>
      <c r="D12" s="107">
        <f aca="true" t="shared" si="4" ref="D12:D35">C12</f>
        <v>43558</v>
      </c>
      <c r="E12" s="108">
        <f>$E$8+($O$7*O12)</f>
        <v>43559</v>
      </c>
      <c r="F12" s="109">
        <f t="shared" si="0"/>
        <v>43559</v>
      </c>
      <c r="G12" s="110">
        <f>$G$8+($O$7*O12)</f>
        <v>43560</v>
      </c>
      <c r="H12" s="108">
        <f>$H$8+($O$7*O12)</f>
        <v>43560</v>
      </c>
      <c r="I12" s="107">
        <f t="shared" si="1"/>
        <v>43560</v>
      </c>
      <c r="J12" s="111">
        <f t="shared" si="2"/>
        <v>43569</v>
      </c>
      <c r="K12" s="107">
        <f t="shared" si="3"/>
        <v>43569</v>
      </c>
      <c r="L12" s="112">
        <f>$L$8</f>
        <v>9</v>
      </c>
      <c r="M12" s="113" t="str">
        <f>$M$8</f>
        <v>ONE</v>
      </c>
      <c r="N12" s="114" t="str">
        <f>$N$8</f>
        <v>危険品受託</v>
      </c>
      <c r="O12" s="115">
        <v>0</v>
      </c>
    </row>
    <row r="13" spans="1:15" s="3" customFormat="1" ht="18" customHeight="1" hidden="1">
      <c r="A13" s="65" t="s">
        <v>131</v>
      </c>
      <c r="B13" s="66" t="s">
        <v>138</v>
      </c>
      <c r="C13" s="67" t="str">
        <f>IF((ISBLANK($C$10)),"----",(($C$10)+($O$7*O13)))</f>
        <v>----</v>
      </c>
      <c r="D13" s="68" t="str">
        <f t="shared" si="4"/>
        <v>----</v>
      </c>
      <c r="E13" s="69">
        <f>$E$9+($O$7*O13)</f>
        <v>43559</v>
      </c>
      <c r="F13" s="70">
        <f t="shared" si="0"/>
        <v>43559</v>
      </c>
      <c r="G13" s="71">
        <f>$G$9+($O$7*O13)</f>
        <v>43560</v>
      </c>
      <c r="H13" s="69">
        <f>$H$9+($O$7*O13)</f>
        <v>43560</v>
      </c>
      <c r="I13" s="68">
        <f t="shared" si="1"/>
        <v>43560</v>
      </c>
      <c r="J13" s="72">
        <f t="shared" si="2"/>
        <v>43569</v>
      </c>
      <c r="K13" s="68">
        <f t="shared" si="3"/>
        <v>43569</v>
      </c>
      <c r="L13" s="73">
        <f>$L$10</f>
        <v>9</v>
      </c>
      <c r="M13" s="74" t="str">
        <f>$M$9</f>
        <v>COSCO</v>
      </c>
      <c r="N13" s="75" t="str">
        <f>$N$10</f>
        <v>-</v>
      </c>
      <c r="O13" s="116">
        <v>0</v>
      </c>
    </row>
    <row r="14" spans="1:15" s="3" customFormat="1" ht="18" customHeight="1" hidden="1">
      <c r="A14" s="49" t="s">
        <v>79</v>
      </c>
      <c r="B14" s="50" t="s">
        <v>133</v>
      </c>
      <c r="C14" s="91" t="str">
        <f>IF((ISBLANK($C$10)),"----",(($C$10)+($O$7*O14)))</f>
        <v>----</v>
      </c>
      <c r="D14" s="92" t="str">
        <f t="shared" si="4"/>
        <v>----</v>
      </c>
      <c r="E14" s="25">
        <f>$E$10+($O$7*O14)</f>
        <v>43560</v>
      </c>
      <c r="F14" s="26">
        <f t="shared" si="0"/>
        <v>43560</v>
      </c>
      <c r="G14" s="55">
        <f>$G$10+($O$7*O14)</f>
        <v>43563</v>
      </c>
      <c r="H14" s="25">
        <f>$H$10+($O$7*O14)</f>
        <v>43563</v>
      </c>
      <c r="I14" s="24">
        <f t="shared" si="1"/>
        <v>43563</v>
      </c>
      <c r="J14" s="54">
        <f t="shared" si="2"/>
        <v>43572</v>
      </c>
      <c r="K14" s="24">
        <f t="shared" si="3"/>
        <v>43572</v>
      </c>
      <c r="L14" s="31">
        <f>$L$8</f>
        <v>9</v>
      </c>
      <c r="M14" s="34" t="str">
        <f>$M$10</f>
        <v>SITC</v>
      </c>
      <c r="N14" s="28" t="str">
        <f>$N$10</f>
        <v>-</v>
      </c>
      <c r="O14" s="116">
        <v>0</v>
      </c>
    </row>
    <row r="15" spans="1:15" s="3" customFormat="1" ht="18" customHeight="1" hidden="1" thickBot="1">
      <c r="A15" s="118" t="s">
        <v>119</v>
      </c>
      <c r="B15" s="119" t="s">
        <v>134</v>
      </c>
      <c r="C15" s="120" t="str">
        <f>IF((ISBLANK($C$10)),"----",(($C$10)+($O$7*O15)))</f>
        <v>----</v>
      </c>
      <c r="D15" s="121" t="str">
        <f t="shared" si="4"/>
        <v>----</v>
      </c>
      <c r="E15" s="122">
        <f>$E$11+($O$7*O15)</f>
        <v>43557</v>
      </c>
      <c r="F15" s="123">
        <f t="shared" si="0"/>
        <v>43557</v>
      </c>
      <c r="G15" s="133">
        <v>43559</v>
      </c>
      <c r="H15" s="134">
        <v>43559</v>
      </c>
      <c r="I15" s="132">
        <f t="shared" si="1"/>
        <v>43559</v>
      </c>
      <c r="J15" s="131">
        <f t="shared" si="2"/>
        <v>43567</v>
      </c>
      <c r="K15" s="132">
        <f t="shared" si="3"/>
        <v>43567</v>
      </c>
      <c r="L15" s="135">
        <v>8</v>
      </c>
      <c r="M15" s="127" t="str">
        <f>$M$11</f>
        <v>EVER</v>
      </c>
      <c r="N15" s="128" t="str">
        <f>$N$11</f>
        <v>KAOHSIUNG経由</v>
      </c>
      <c r="O15" s="117">
        <v>0</v>
      </c>
    </row>
    <row r="16" spans="1:15" s="3" customFormat="1" ht="18" customHeight="1" hidden="1">
      <c r="A16" s="104" t="s">
        <v>113</v>
      </c>
      <c r="B16" s="105" t="s">
        <v>127</v>
      </c>
      <c r="C16" s="106">
        <f>IF((ISBLANK($C$8)),"----",(($C$8)+($O$7*O16)))</f>
        <v>43565</v>
      </c>
      <c r="D16" s="107">
        <f t="shared" si="4"/>
        <v>43565</v>
      </c>
      <c r="E16" s="108">
        <f>$E$8+($O$7*O16)</f>
        <v>43566</v>
      </c>
      <c r="F16" s="109">
        <f t="shared" si="0"/>
        <v>43566</v>
      </c>
      <c r="G16" s="110">
        <f>$G$8+($O$7*O16)</f>
        <v>43567</v>
      </c>
      <c r="H16" s="108">
        <f>$H$8+($O$7*O16)</f>
        <v>43567</v>
      </c>
      <c r="I16" s="107">
        <f t="shared" si="1"/>
        <v>43567</v>
      </c>
      <c r="J16" s="111">
        <f t="shared" si="2"/>
        <v>43576</v>
      </c>
      <c r="K16" s="107">
        <f t="shared" si="3"/>
        <v>43576</v>
      </c>
      <c r="L16" s="112">
        <f>$L$8</f>
        <v>9</v>
      </c>
      <c r="M16" s="113" t="str">
        <f>$M$8</f>
        <v>ONE</v>
      </c>
      <c r="N16" s="114" t="str">
        <f>$N$8</f>
        <v>危険品受託</v>
      </c>
      <c r="O16" s="115">
        <v>1</v>
      </c>
    </row>
    <row r="17" spans="1:15" s="3" customFormat="1" ht="18" customHeight="1" hidden="1">
      <c r="A17" s="65" t="s">
        <v>100</v>
      </c>
      <c r="B17" s="66" t="s">
        <v>138</v>
      </c>
      <c r="C17" s="67" t="str">
        <f>IF((ISBLANK($C$10)),"----",(($C$10)+($O$7*O17)))</f>
        <v>----</v>
      </c>
      <c r="D17" s="68" t="str">
        <f t="shared" si="4"/>
        <v>----</v>
      </c>
      <c r="E17" s="69">
        <f>$E$9+($O$7*O17)</f>
        <v>43566</v>
      </c>
      <c r="F17" s="70">
        <f t="shared" si="0"/>
        <v>43566</v>
      </c>
      <c r="G17" s="71">
        <f>$G$9+($O$7*O17)</f>
        <v>43567</v>
      </c>
      <c r="H17" s="69">
        <f>$H$9+($O$7*O17)</f>
        <v>43567</v>
      </c>
      <c r="I17" s="68">
        <f t="shared" si="1"/>
        <v>43567</v>
      </c>
      <c r="J17" s="72">
        <f t="shared" si="2"/>
        <v>43576</v>
      </c>
      <c r="K17" s="68">
        <f t="shared" si="3"/>
        <v>43576</v>
      </c>
      <c r="L17" s="73">
        <f>$L$10</f>
        <v>9</v>
      </c>
      <c r="M17" s="74" t="str">
        <f>$M$9</f>
        <v>COSCO</v>
      </c>
      <c r="N17" s="75" t="str">
        <f>$N$10</f>
        <v>-</v>
      </c>
      <c r="O17" s="116">
        <v>1</v>
      </c>
    </row>
    <row r="18" spans="1:15" s="3" customFormat="1" ht="18" customHeight="1" hidden="1">
      <c r="A18" s="49" t="s">
        <v>93</v>
      </c>
      <c r="B18" s="50" t="s">
        <v>133</v>
      </c>
      <c r="C18" s="91" t="str">
        <f>IF((ISBLANK($C$10)),"----",(($C$10)+($O$7*O18)))</f>
        <v>----</v>
      </c>
      <c r="D18" s="92" t="str">
        <f t="shared" si="4"/>
        <v>----</v>
      </c>
      <c r="E18" s="25">
        <f>$E$10+($O$7*O18)</f>
        <v>43567</v>
      </c>
      <c r="F18" s="26">
        <f t="shared" si="0"/>
        <v>43567</v>
      </c>
      <c r="G18" s="55">
        <f>$G$10+($O$7*O18)</f>
        <v>43570</v>
      </c>
      <c r="H18" s="25">
        <f>$H$10+($O$7*O18)</f>
        <v>43570</v>
      </c>
      <c r="I18" s="24">
        <f t="shared" si="1"/>
        <v>43570</v>
      </c>
      <c r="J18" s="54">
        <f t="shared" si="2"/>
        <v>43579</v>
      </c>
      <c r="K18" s="24">
        <f t="shared" si="3"/>
        <v>43579</v>
      </c>
      <c r="L18" s="31">
        <f>$L$8</f>
        <v>9</v>
      </c>
      <c r="M18" s="34" t="str">
        <f>$M$10</f>
        <v>SITC</v>
      </c>
      <c r="N18" s="28" t="str">
        <f>$N$10</f>
        <v>-</v>
      </c>
      <c r="O18" s="116">
        <v>1</v>
      </c>
    </row>
    <row r="19" spans="1:15" s="3" customFormat="1" ht="18" customHeight="1" hidden="1" thickBot="1">
      <c r="A19" s="118" t="s">
        <v>108</v>
      </c>
      <c r="B19" s="119" t="s">
        <v>135</v>
      </c>
      <c r="C19" s="120" t="str">
        <f>IF((ISBLANK($C$10)),"----",(($C$10)+($O$7*O19)))</f>
        <v>----</v>
      </c>
      <c r="D19" s="121" t="str">
        <f t="shared" si="4"/>
        <v>----</v>
      </c>
      <c r="E19" s="122">
        <f>$E$11+($O$7*O19)</f>
        <v>43564</v>
      </c>
      <c r="F19" s="123">
        <f t="shared" si="0"/>
        <v>43564</v>
      </c>
      <c r="G19" s="133">
        <v>43567</v>
      </c>
      <c r="H19" s="134">
        <v>43567</v>
      </c>
      <c r="I19" s="132">
        <f t="shared" si="1"/>
        <v>43567</v>
      </c>
      <c r="J19" s="131">
        <f t="shared" si="2"/>
        <v>43575</v>
      </c>
      <c r="K19" s="132">
        <f t="shared" si="3"/>
        <v>43575</v>
      </c>
      <c r="L19" s="135">
        <v>8</v>
      </c>
      <c r="M19" s="127" t="str">
        <f>$M$11</f>
        <v>EVER</v>
      </c>
      <c r="N19" s="128" t="str">
        <f>$N$11</f>
        <v>KAOHSIUNG経由</v>
      </c>
      <c r="O19" s="117">
        <v>1</v>
      </c>
    </row>
    <row r="20" spans="1:15" s="3" customFormat="1" ht="18" customHeight="1" hidden="1">
      <c r="A20" s="104" t="s">
        <v>141</v>
      </c>
      <c r="B20" s="105" t="s">
        <v>142</v>
      </c>
      <c r="C20" s="106">
        <f>IF((ISBLANK($C$8)),"----",(($C$8)+($O$7*O20)))</f>
        <v>43572</v>
      </c>
      <c r="D20" s="107">
        <f t="shared" si="4"/>
        <v>43572</v>
      </c>
      <c r="E20" s="108">
        <f>$E$8+($O$7*O20)</f>
        <v>43573</v>
      </c>
      <c r="F20" s="109">
        <f t="shared" si="0"/>
        <v>43573</v>
      </c>
      <c r="G20" s="110">
        <f>$G$8+($O$7*O20)</f>
        <v>43574</v>
      </c>
      <c r="H20" s="108">
        <f>$H$8+($O$7*O20)</f>
        <v>43574</v>
      </c>
      <c r="I20" s="107">
        <f t="shared" si="1"/>
        <v>43574</v>
      </c>
      <c r="J20" s="111">
        <f t="shared" si="2"/>
        <v>43583</v>
      </c>
      <c r="K20" s="107">
        <f t="shared" si="3"/>
        <v>43583</v>
      </c>
      <c r="L20" s="112">
        <f>$L$8</f>
        <v>9</v>
      </c>
      <c r="M20" s="113" t="str">
        <f>$M$8</f>
        <v>ONE</v>
      </c>
      <c r="N20" s="114" t="str">
        <f>$N$8</f>
        <v>危険品受託</v>
      </c>
      <c r="O20" s="115">
        <v>2</v>
      </c>
    </row>
    <row r="21" spans="1:15" s="3" customFormat="1" ht="18" customHeight="1" hidden="1">
      <c r="A21" s="65" t="s">
        <v>99</v>
      </c>
      <c r="B21" s="66" t="s">
        <v>139</v>
      </c>
      <c r="C21" s="67" t="str">
        <f>IF((ISBLANK($C$10)),"----",(($C$10)+($O$7*O21)))</f>
        <v>----</v>
      </c>
      <c r="D21" s="68" t="str">
        <f t="shared" si="4"/>
        <v>----</v>
      </c>
      <c r="E21" s="69">
        <f>$E$9+($O$7*O21)</f>
        <v>43573</v>
      </c>
      <c r="F21" s="70">
        <f t="shared" si="0"/>
        <v>43573</v>
      </c>
      <c r="G21" s="71">
        <f>$G$9+($O$7*O21)</f>
        <v>43574</v>
      </c>
      <c r="H21" s="69">
        <f>$H$9+($O$7*O21)</f>
        <v>43574</v>
      </c>
      <c r="I21" s="68">
        <f t="shared" si="1"/>
        <v>43574</v>
      </c>
      <c r="J21" s="72">
        <f t="shared" si="2"/>
        <v>43583</v>
      </c>
      <c r="K21" s="68">
        <f t="shared" si="3"/>
        <v>43583</v>
      </c>
      <c r="L21" s="73">
        <f>$L$10</f>
        <v>9</v>
      </c>
      <c r="M21" s="74" t="str">
        <f>$M$9</f>
        <v>COSCO</v>
      </c>
      <c r="N21" s="75" t="str">
        <f>$N$10</f>
        <v>-</v>
      </c>
      <c r="O21" s="116">
        <v>2</v>
      </c>
    </row>
    <row r="22" spans="1:15" s="3" customFormat="1" ht="18" customHeight="1" hidden="1">
      <c r="A22" s="49" t="s">
        <v>121</v>
      </c>
      <c r="B22" s="50" t="s">
        <v>145</v>
      </c>
      <c r="C22" s="91" t="str">
        <f>IF((ISBLANK($C$10)),"----",(($C$10)+($O$7*O22)))</f>
        <v>----</v>
      </c>
      <c r="D22" s="92" t="str">
        <f t="shared" si="4"/>
        <v>----</v>
      </c>
      <c r="E22" s="25">
        <f>$E$10+($O$7*O22)</f>
        <v>43574</v>
      </c>
      <c r="F22" s="26">
        <f t="shared" si="0"/>
        <v>43574</v>
      </c>
      <c r="G22" s="55">
        <f>$G$10+($O$7*O22)</f>
        <v>43577</v>
      </c>
      <c r="H22" s="25">
        <f>$H$10+($O$7*O22)</f>
        <v>43577</v>
      </c>
      <c r="I22" s="24">
        <f t="shared" si="1"/>
        <v>43577</v>
      </c>
      <c r="J22" s="54">
        <f t="shared" si="2"/>
        <v>43586</v>
      </c>
      <c r="K22" s="24">
        <f t="shared" si="3"/>
        <v>43586</v>
      </c>
      <c r="L22" s="31">
        <f>$L$8</f>
        <v>9</v>
      </c>
      <c r="M22" s="34" t="str">
        <f>$M$10</f>
        <v>SITC</v>
      </c>
      <c r="N22" s="28" t="str">
        <f>$N$10</f>
        <v>-</v>
      </c>
      <c r="O22" s="116">
        <v>2</v>
      </c>
    </row>
    <row r="23" spans="1:15" s="3" customFormat="1" ht="18" customHeight="1" hidden="1" thickBot="1">
      <c r="A23" s="118" t="s">
        <v>125</v>
      </c>
      <c r="B23" s="119" t="s">
        <v>136</v>
      </c>
      <c r="C23" s="120" t="str">
        <f>IF((ISBLANK($C$10)),"----",(($C$10)+($O$7*O23)))</f>
        <v>----</v>
      </c>
      <c r="D23" s="121" t="str">
        <f t="shared" si="4"/>
        <v>----</v>
      </c>
      <c r="E23" s="122">
        <f>$E$11+($O$7*O23)</f>
        <v>43571</v>
      </c>
      <c r="F23" s="123">
        <f t="shared" si="0"/>
        <v>43571</v>
      </c>
      <c r="G23" s="124">
        <f>$G$11+($O$7*O23)</f>
        <v>43572</v>
      </c>
      <c r="H23" s="122">
        <f>$H$11+($O$7*O23)</f>
        <v>43572</v>
      </c>
      <c r="I23" s="121">
        <f t="shared" si="1"/>
        <v>43572</v>
      </c>
      <c r="J23" s="131">
        <f t="shared" si="2"/>
        <v>43581</v>
      </c>
      <c r="K23" s="132">
        <f t="shared" si="3"/>
        <v>43581</v>
      </c>
      <c r="L23" s="135">
        <v>9</v>
      </c>
      <c r="M23" s="127" t="str">
        <f>$M$11</f>
        <v>EVER</v>
      </c>
      <c r="N23" s="128" t="str">
        <f>$N$11</f>
        <v>KAOHSIUNG経由</v>
      </c>
      <c r="O23" s="117">
        <v>2</v>
      </c>
    </row>
    <row r="24" spans="1:15" s="3" customFormat="1" ht="18" customHeight="1" hidden="1">
      <c r="A24" s="104" t="s">
        <v>130</v>
      </c>
      <c r="B24" s="105" t="s">
        <v>143</v>
      </c>
      <c r="C24" s="136">
        <v>43578</v>
      </c>
      <c r="D24" s="137">
        <f t="shared" si="4"/>
        <v>43578</v>
      </c>
      <c r="E24" s="108">
        <f>$E$8+($O$7*O24)</f>
        <v>43580</v>
      </c>
      <c r="F24" s="109">
        <f t="shared" si="0"/>
        <v>43580</v>
      </c>
      <c r="G24" s="110">
        <f>$G$8+($O$7*O24)</f>
        <v>43581</v>
      </c>
      <c r="H24" s="108">
        <f>$H$8+($O$7*O24)</f>
        <v>43581</v>
      </c>
      <c r="I24" s="107">
        <f t="shared" si="1"/>
        <v>43581</v>
      </c>
      <c r="J24" s="111">
        <f t="shared" si="2"/>
        <v>43590</v>
      </c>
      <c r="K24" s="107">
        <f t="shared" si="3"/>
        <v>43590</v>
      </c>
      <c r="L24" s="112">
        <f>$L$8</f>
        <v>9</v>
      </c>
      <c r="M24" s="113" t="str">
        <f>$M$8</f>
        <v>ONE</v>
      </c>
      <c r="N24" s="147" t="s">
        <v>147</v>
      </c>
      <c r="O24" s="115">
        <v>3</v>
      </c>
    </row>
    <row r="25" spans="1:15" s="3" customFormat="1" ht="18" customHeight="1" hidden="1">
      <c r="A25" s="65" t="s">
        <v>131</v>
      </c>
      <c r="B25" s="66" t="s">
        <v>139</v>
      </c>
      <c r="C25" s="67" t="str">
        <f aca="true" t="shared" si="5" ref="C25:C31">IF((ISBLANK($C$10)),"----",(($C$10)+($O$7*O25)))</f>
        <v>----</v>
      </c>
      <c r="D25" s="68" t="str">
        <f t="shared" si="4"/>
        <v>----</v>
      </c>
      <c r="E25" s="69">
        <f>$E$9+($O$7*O25)</f>
        <v>43580</v>
      </c>
      <c r="F25" s="70">
        <f t="shared" si="0"/>
        <v>43580</v>
      </c>
      <c r="G25" s="71">
        <f>$G$9+($O$7*O25)</f>
        <v>43581</v>
      </c>
      <c r="H25" s="69">
        <f>$H$9+($O$7*O25)</f>
        <v>43581</v>
      </c>
      <c r="I25" s="68">
        <f t="shared" si="1"/>
        <v>43581</v>
      </c>
      <c r="J25" s="72">
        <f t="shared" si="2"/>
        <v>43590</v>
      </c>
      <c r="K25" s="68">
        <f t="shared" si="3"/>
        <v>43590</v>
      </c>
      <c r="L25" s="73">
        <f>$L$10</f>
        <v>9</v>
      </c>
      <c r="M25" s="74" t="str">
        <f>$M$9</f>
        <v>COSCO</v>
      </c>
      <c r="N25" s="75" t="str">
        <f>$N$10</f>
        <v>-</v>
      </c>
      <c r="O25" s="116">
        <v>3</v>
      </c>
    </row>
    <row r="26" spans="1:15" s="3" customFormat="1" ht="18" customHeight="1" hidden="1">
      <c r="A26" s="49" t="s">
        <v>79</v>
      </c>
      <c r="B26" s="50" t="s">
        <v>145</v>
      </c>
      <c r="C26" s="91" t="str">
        <f t="shared" si="5"/>
        <v>----</v>
      </c>
      <c r="D26" s="92" t="str">
        <f t="shared" si="4"/>
        <v>----</v>
      </c>
      <c r="E26" s="25">
        <f>$E$10+($O$7*O26)</f>
        <v>43581</v>
      </c>
      <c r="F26" s="26">
        <f t="shared" si="0"/>
        <v>43581</v>
      </c>
      <c r="G26" s="55">
        <f>$G$10+($O$7*O26)</f>
        <v>43584</v>
      </c>
      <c r="H26" s="25">
        <f>$H$10+($O$7*O26)</f>
        <v>43584</v>
      </c>
      <c r="I26" s="24">
        <f t="shared" si="1"/>
        <v>43584</v>
      </c>
      <c r="J26" s="54">
        <f t="shared" si="2"/>
        <v>43593</v>
      </c>
      <c r="K26" s="24">
        <f t="shared" si="3"/>
        <v>43593</v>
      </c>
      <c r="L26" s="31">
        <f>$L$8</f>
        <v>9</v>
      </c>
      <c r="M26" s="34" t="str">
        <f>$M$10</f>
        <v>SITC</v>
      </c>
      <c r="N26" s="28" t="str">
        <f>$N$10</f>
        <v>-</v>
      </c>
      <c r="O26" s="116">
        <v>3</v>
      </c>
    </row>
    <row r="27" spans="1:15" s="3" customFormat="1" ht="18" customHeight="1" hidden="1" thickBot="1">
      <c r="A27" s="118" t="s">
        <v>132</v>
      </c>
      <c r="B27" s="119" t="s">
        <v>137</v>
      </c>
      <c r="C27" s="120" t="str">
        <f t="shared" si="5"/>
        <v>----</v>
      </c>
      <c r="D27" s="121" t="str">
        <f t="shared" si="4"/>
        <v>----</v>
      </c>
      <c r="E27" s="122">
        <f>$E$11+($O$7*O27)</f>
        <v>43578</v>
      </c>
      <c r="F27" s="123">
        <f t="shared" si="0"/>
        <v>43578</v>
      </c>
      <c r="G27" s="124">
        <f>$G$11+($O$7*O27)</f>
        <v>43579</v>
      </c>
      <c r="H27" s="122">
        <f>$H$11+($O$7*O27)</f>
        <v>43579</v>
      </c>
      <c r="I27" s="121">
        <f t="shared" si="1"/>
        <v>43579</v>
      </c>
      <c r="J27" s="131">
        <f t="shared" si="2"/>
        <v>43588</v>
      </c>
      <c r="K27" s="132">
        <f t="shared" si="3"/>
        <v>43588</v>
      </c>
      <c r="L27" s="135">
        <v>9</v>
      </c>
      <c r="M27" s="127" t="str">
        <f>$M$11</f>
        <v>EVER</v>
      </c>
      <c r="N27" s="128" t="str">
        <f>$N$11</f>
        <v>KAOHSIUNG経由</v>
      </c>
      <c r="O27" s="117">
        <v>3</v>
      </c>
    </row>
    <row r="28" spans="1:15" s="3" customFormat="1" ht="18" customHeight="1" hidden="1">
      <c r="A28" s="104" t="s">
        <v>113</v>
      </c>
      <c r="B28" s="105" t="s">
        <v>129</v>
      </c>
      <c r="C28" s="148" t="str">
        <f t="shared" si="5"/>
        <v>----</v>
      </c>
      <c r="D28" s="149" t="str">
        <f>C28</f>
        <v>----</v>
      </c>
      <c r="E28" s="108">
        <f>$E$8+($O$7*O28)</f>
        <v>43587</v>
      </c>
      <c r="F28" s="109">
        <f>E28</f>
        <v>43587</v>
      </c>
      <c r="G28" s="110">
        <f>$G$8+($O$7*O28)</f>
        <v>43588</v>
      </c>
      <c r="H28" s="108">
        <f>$H$8+($O$7*O28)</f>
        <v>43588</v>
      </c>
      <c r="I28" s="107">
        <f t="shared" si="1"/>
        <v>43588</v>
      </c>
      <c r="J28" s="111">
        <f t="shared" si="2"/>
        <v>43597</v>
      </c>
      <c r="K28" s="107">
        <f t="shared" si="3"/>
        <v>43597</v>
      </c>
      <c r="L28" s="112">
        <f>$L$8</f>
        <v>9</v>
      </c>
      <c r="M28" s="113" t="str">
        <f>$M$8</f>
        <v>ONE</v>
      </c>
      <c r="N28" s="147" t="s">
        <v>148</v>
      </c>
      <c r="O28" s="115">
        <v>4</v>
      </c>
    </row>
    <row r="29" spans="1:15" s="3" customFormat="1" ht="18" customHeight="1" hidden="1">
      <c r="A29" s="65" t="s">
        <v>100</v>
      </c>
      <c r="B29" s="66" t="s">
        <v>139</v>
      </c>
      <c r="C29" s="67" t="str">
        <f t="shared" si="5"/>
        <v>----</v>
      </c>
      <c r="D29" s="68" t="str">
        <f t="shared" si="4"/>
        <v>----</v>
      </c>
      <c r="E29" s="69">
        <f>$E$9+($O$7*O29)</f>
        <v>43587</v>
      </c>
      <c r="F29" s="70">
        <f>E29</f>
        <v>43587</v>
      </c>
      <c r="G29" s="71">
        <f>$G$9+($O$7*O29)</f>
        <v>43588</v>
      </c>
      <c r="H29" s="69">
        <f>$H$9+($O$7*O29)</f>
        <v>43588</v>
      </c>
      <c r="I29" s="68">
        <f t="shared" si="1"/>
        <v>43588</v>
      </c>
      <c r="J29" s="72">
        <f t="shared" si="2"/>
        <v>43597</v>
      </c>
      <c r="K29" s="68">
        <f t="shared" si="3"/>
        <v>43597</v>
      </c>
      <c r="L29" s="73">
        <f>$L$10</f>
        <v>9</v>
      </c>
      <c r="M29" s="74" t="str">
        <f>$M$9</f>
        <v>COSCO</v>
      </c>
      <c r="N29" s="75" t="str">
        <f>$N$10</f>
        <v>-</v>
      </c>
      <c r="O29" s="116">
        <v>4</v>
      </c>
    </row>
    <row r="30" spans="1:15" s="3" customFormat="1" ht="18" customHeight="1" hidden="1">
      <c r="A30" s="49" t="s">
        <v>93</v>
      </c>
      <c r="B30" s="50" t="s">
        <v>145</v>
      </c>
      <c r="C30" s="91" t="str">
        <f t="shared" si="5"/>
        <v>----</v>
      </c>
      <c r="D30" s="92" t="str">
        <f t="shared" si="4"/>
        <v>----</v>
      </c>
      <c r="E30" s="25">
        <f>$E$10+($O$7*O30)</f>
        <v>43588</v>
      </c>
      <c r="F30" s="26">
        <f t="shared" si="0"/>
        <v>43588</v>
      </c>
      <c r="G30" s="55">
        <f>$G$10+($O$7*O30)</f>
        <v>43591</v>
      </c>
      <c r="H30" s="25">
        <f>$H$10+($O$7*O30)</f>
        <v>43591</v>
      </c>
      <c r="I30" s="24">
        <f t="shared" si="1"/>
        <v>43591</v>
      </c>
      <c r="J30" s="54">
        <f t="shared" si="2"/>
        <v>43600</v>
      </c>
      <c r="K30" s="24">
        <f t="shared" si="3"/>
        <v>43600</v>
      </c>
      <c r="L30" s="31">
        <f>$L$8</f>
        <v>9</v>
      </c>
      <c r="M30" s="34" t="str">
        <f>$M$10</f>
        <v>SITC</v>
      </c>
      <c r="N30" s="28" t="str">
        <f>$N$10</f>
        <v>-</v>
      </c>
      <c r="O30" s="116">
        <v>4</v>
      </c>
    </row>
    <row r="31" spans="1:15" s="3" customFormat="1" ht="18" customHeight="1" hidden="1" thickBot="1">
      <c r="A31" s="118" t="s">
        <v>78</v>
      </c>
      <c r="B31" s="119"/>
      <c r="C31" s="120" t="str">
        <f t="shared" si="5"/>
        <v>----</v>
      </c>
      <c r="D31" s="121" t="str">
        <f t="shared" si="4"/>
        <v>----</v>
      </c>
      <c r="E31" s="122">
        <f>$E$11+($O$7*O31)</f>
        <v>43585</v>
      </c>
      <c r="F31" s="123">
        <f t="shared" si="0"/>
        <v>43585</v>
      </c>
      <c r="G31" s="124">
        <f>$G$11+($O$7*O31)</f>
        <v>43586</v>
      </c>
      <c r="H31" s="122">
        <f>$H$11+($O$7*O31)</f>
        <v>43586</v>
      </c>
      <c r="I31" s="121">
        <f t="shared" si="1"/>
        <v>43586</v>
      </c>
      <c r="J31" s="125">
        <f t="shared" si="2"/>
        <v>43596</v>
      </c>
      <c r="K31" s="121">
        <f t="shared" si="3"/>
        <v>43596</v>
      </c>
      <c r="L31" s="126">
        <f>$L$11</f>
        <v>10</v>
      </c>
      <c r="M31" s="127" t="str">
        <f>$M$11</f>
        <v>EVER</v>
      </c>
      <c r="N31" s="128" t="str">
        <f>$N$11</f>
        <v>KAOHSIUNG経由</v>
      </c>
      <c r="O31" s="117">
        <v>4</v>
      </c>
    </row>
    <row r="32" spans="1:15" s="3" customFormat="1" ht="18" customHeight="1" hidden="1">
      <c r="A32" s="104" t="s">
        <v>141</v>
      </c>
      <c r="B32" s="105" t="s">
        <v>144</v>
      </c>
      <c r="C32" s="106">
        <f>IF((ISBLANK($C$8)),"----",(($C$8)+($O$7*O32)))</f>
        <v>43593</v>
      </c>
      <c r="D32" s="107">
        <f t="shared" si="4"/>
        <v>43593</v>
      </c>
      <c r="E32" s="108">
        <f>$E$8+($O$7*O32)</f>
        <v>43594</v>
      </c>
      <c r="F32" s="109">
        <f t="shared" si="0"/>
        <v>43594</v>
      </c>
      <c r="G32" s="110">
        <f>$G$8+($O$7*O32)</f>
        <v>43595</v>
      </c>
      <c r="H32" s="108">
        <f>$H$8+($O$7*O32)</f>
        <v>43595</v>
      </c>
      <c r="I32" s="107">
        <f t="shared" si="1"/>
        <v>43595</v>
      </c>
      <c r="J32" s="111">
        <f t="shared" si="2"/>
        <v>43604</v>
      </c>
      <c r="K32" s="107">
        <f t="shared" si="3"/>
        <v>43604</v>
      </c>
      <c r="L32" s="112">
        <f>$L$8</f>
        <v>9</v>
      </c>
      <c r="M32" s="113" t="str">
        <f>$M$8</f>
        <v>ONE</v>
      </c>
      <c r="N32" s="114" t="str">
        <f>$N$8</f>
        <v>危険品受託</v>
      </c>
      <c r="O32" s="115">
        <v>5</v>
      </c>
    </row>
    <row r="33" spans="1:15" s="3" customFormat="1" ht="18" customHeight="1" hidden="1">
      <c r="A33" s="150"/>
      <c r="B33" s="151"/>
      <c r="C33" s="148" t="str">
        <f>IF((ISBLANK($C$10)),"----",(($C$10)+($O$7*O33)))</f>
        <v>----</v>
      </c>
      <c r="D33" s="149" t="str">
        <f t="shared" si="4"/>
        <v>----</v>
      </c>
      <c r="E33" s="152">
        <f>$E$9+($O$7*O33)</f>
        <v>43594</v>
      </c>
      <c r="F33" s="153">
        <f t="shared" si="0"/>
        <v>43594</v>
      </c>
      <c r="G33" s="154">
        <f>$G$9+($O$7*O33)</f>
        <v>43595</v>
      </c>
      <c r="H33" s="152">
        <f>$H$9+($O$7*O33)</f>
        <v>43595</v>
      </c>
      <c r="I33" s="149">
        <f t="shared" si="1"/>
        <v>43595</v>
      </c>
      <c r="J33" s="155">
        <f t="shared" si="2"/>
        <v>43604</v>
      </c>
      <c r="K33" s="149">
        <f t="shared" si="3"/>
        <v>43604</v>
      </c>
      <c r="L33" s="156">
        <f>$L$10</f>
        <v>9</v>
      </c>
      <c r="M33" s="157" t="str">
        <f>$M$9</f>
        <v>COSCO</v>
      </c>
      <c r="N33" s="158" t="s">
        <v>128</v>
      </c>
      <c r="O33" s="116">
        <v>5</v>
      </c>
    </row>
    <row r="34" spans="1:15" s="3" customFormat="1" ht="18" customHeight="1" hidden="1">
      <c r="A34" s="49" t="s">
        <v>121</v>
      </c>
      <c r="B34" s="50" t="s">
        <v>146</v>
      </c>
      <c r="C34" s="91" t="str">
        <f>IF((ISBLANK($C$10)),"----",(($C$10)+($O$7*O34)))</f>
        <v>----</v>
      </c>
      <c r="D34" s="92" t="str">
        <f t="shared" si="4"/>
        <v>----</v>
      </c>
      <c r="E34" s="25">
        <f>$E$10+($O$7*O34)</f>
        <v>43595</v>
      </c>
      <c r="F34" s="26">
        <f t="shared" si="0"/>
        <v>43595</v>
      </c>
      <c r="G34" s="55">
        <f>$G$10+($O$7*O34)</f>
        <v>43598</v>
      </c>
      <c r="H34" s="25">
        <f>$H$10+($O$7*O34)</f>
        <v>43598</v>
      </c>
      <c r="I34" s="24">
        <f t="shared" si="1"/>
        <v>43598</v>
      </c>
      <c r="J34" s="54">
        <f t="shared" si="2"/>
        <v>43607</v>
      </c>
      <c r="K34" s="24">
        <f t="shared" si="3"/>
        <v>43607</v>
      </c>
      <c r="L34" s="31">
        <f>$L$8</f>
        <v>9</v>
      </c>
      <c r="M34" s="34" t="str">
        <f>$M$10</f>
        <v>SITC</v>
      </c>
      <c r="N34" s="28" t="str">
        <f>$N$10</f>
        <v>-</v>
      </c>
      <c r="O34" s="116">
        <v>5</v>
      </c>
    </row>
    <row r="35" spans="1:15" s="3" customFormat="1" ht="18" customHeight="1" hidden="1" thickBot="1">
      <c r="A35" s="118" t="s">
        <v>78</v>
      </c>
      <c r="B35" s="119"/>
      <c r="C35" s="120" t="str">
        <f>IF((ISBLANK($C$10)),"----",(($C$10)+($O$7*O35)))</f>
        <v>----</v>
      </c>
      <c r="D35" s="121" t="str">
        <f t="shared" si="4"/>
        <v>----</v>
      </c>
      <c r="E35" s="122">
        <f>$E$11+($O$7*O35)</f>
        <v>43592</v>
      </c>
      <c r="F35" s="123">
        <f t="shared" si="0"/>
        <v>43592</v>
      </c>
      <c r="G35" s="133">
        <v>43230</v>
      </c>
      <c r="H35" s="134">
        <v>43230</v>
      </c>
      <c r="I35" s="132">
        <f t="shared" si="1"/>
        <v>43230</v>
      </c>
      <c r="J35" s="131">
        <f t="shared" si="2"/>
        <v>43238</v>
      </c>
      <c r="K35" s="132">
        <f t="shared" si="3"/>
        <v>43238</v>
      </c>
      <c r="L35" s="135">
        <v>8</v>
      </c>
      <c r="M35" s="127" t="str">
        <f>$M$11</f>
        <v>EVER</v>
      </c>
      <c r="N35" s="128" t="str">
        <f>$N$11</f>
        <v>KAOHSIUNG経由</v>
      </c>
      <c r="O35" s="117">
        <v>5</v>
      </c>
    </row>
    <row r="36" spans="1:15" s="3" customFormat="1" ht="18" customHeight="1">
      <c r="A36" s="104" t="s">
        <v>130</v>
      </c>
      <c r="B36" s="105" t="s">
        <v>149</v>
      </c>
      <c r="C36" s="106">
        <f>IF((ISBLANK($C$8)),"----",(($C$8)+($O$7*O36)))</f>
        <v>43600</v>
      </c>
      <c r="D36" s="107">
        <f aca="true" t="shared" si="6" ref="D36:D51">C36</f>
        <v>43600</v>
      </c>
      <c r="E36" s="108">
        <f>$E$8+($O$7*O36)</f>
        <v>43601</v>
      </c>
      <c r="F36" s="109">
        <f aca="true" t="shared" si="7" ref="F36:F51">E36</f>
        <v>43601</v>
      </c>
      <c r="G36" s="110">
        <f>$G$8+($O$7*O36)</f>
        <v>43602</v>
      </c>
      <c r="H36" s="108">
        <f>$H$8+($O$7*O36)</f>
        <v>43602</v>
      </c>
      <c r="I36" s="107">
        <f aca="true" t="shared" si="8" ref="I36:I58">H36</f>
        <v>43602</v>
      </c>
      <c r="J36" s="111">
        <f aca="true" t="shared" si="9" ref="J36:J59">H36+L36</f>
        <v>43611</v>
      </c>
      <c r="K36" s="107">
        <f aca="true" t="shared" si="10" ref="K36:K59">J36</f>
        <v>43611</v>
      </c>
      <c r="L36" s="112">
        <f>$L$8</f>
        <v>9</v>
      </c>
      <c r="M36" s="113" t="str">
        <f>$M$8</f>
        <v>ONE</v>
      </c>
      <c r="N36" s="114" t="str">
        <f>$N$8</f>
        <v>危険品受託</v>
      </c>
      <c r="O36" s="115">
        <v>6</v>
      </c>
    </row>
    <row r="37" spans="1:15" s="3" customFormat="1" ht="18" customHeight="1">
      <c r="A37" s="65" t="s">
        <v>156</v>
      </c>
      <c r="B37" s="66" t="s">
        <v>157</v>
      </c>
      <c r="C37" s="67" t="str">
        <f>IF((ISBLANK($C$10)),"----",(($C$10)+($O$7*O37)))</f>
        <v>----</v>
      </c>
      <c r="D37" s="68" t="str">
        <f t="shared" si="6"/>
        <v>----</v>
      </c>
      <c r="E37" s="69">
        <f>$E$9+($O$7*O37)</f>
        <v>43601</v>
      </c>
      <c r="F37" s="70">
        <f t="shared" si="7"/>
        <v>43601</v>
      </c>
      <c r="G37" s="71">
        <f>$G$9+($O$7*O37)</f>
        <v>43602</v>
      </c>
      <c r="H37" s="69">
        <f>$H$9+($O$7*O37)</f>
        <v>43602</v>
      </c>
      <c r="I37" s="68">
        <f t="shared" si="8"/>
        <v>43602</v>
      </c>
      <c r="J37" s="72">
        <f t="shared" si="9"/>
        <v>43611</v>
      </c>
      <c r="K37" s="68">
        <f t="shared" si="10"/>
        <v>43611</v>
      </c>
      <c r="L37" s="73">
        <f>$L$10</f>
        <v>9</v>
      </c>
      <c r="M37" s="74" t="str">
        <f>$M$9</f>
        <v>COSCO</v>
      </c>
      <c r="N37" s="75" t="str">
        <f>$N$10</f>
        <v>-</v>
      </c>
      <c r="O37" s="116">
        <v>6</v>
      </c>
    </row>
    <row r="38" spans="1:15" s="3" customFormat="1" ht="18" customHeight="1">
      <c r="A38" s="49" t="s">
        <v>79</v>
      </c>
      <c r="B38" s="50" t="s">
        <v>146</v>
      </c>
      <c r="C38" s="91" t="str">
        <f>IF((ISBLANK($C$10)),"----",(($C$10)+($O$7*O38)))</f>
        <v>----</v>
      </c>
      <c r="D38" s="92" t="str">
        <f t="shared" si="6"/>
        <v>----</v>
      </c>
      <c r="E38" s="25">
        <f>$E$10+($O$7*O38)</f>
        <v>43602</v>
      </c>
      <c r="F38" s="26">
        <f t="shared" si="7"/>
        <v>43602</v>
      </c>
      <c r="G38" s="55">
        <f>$G$10+($O$7*O38)</f>
        <v>43605</v>
      </c>
      <c r="H38" s="25">
        <f>$H$10+($O$7*O38)</f>
        <v>43605</v>
      </c>
      <c r="I38" s="24">
        <f t="shared" si="8"/>
        <v>43605</v>
      </c>
      <c r="J38" s="54">
        <f t="shared" si="9"/>
        <v>43614</v>
      </c>
      <c r="K38" s="24">
        <f t="shared" si="10"/>
        <v>43614</v>
      </c>
      <c r="L38" s="31">
        <f>$L$8</f>
        <v>9</v>
      </c>
      <c r="M38" s="34" t="str">
        <f>$M$10</f>
        <v>SITC</v>
      </c>
      <c r="N38" s="28" t="str">
        <f>$N$10</f>
        <v>-</v>
      </c>
      <c r="O38" s="116">
        <v>6</v>
      </c>
    </row>
    <row r="39" spans="1:15" s="3" customFormat="1" ht="18" customHeight="1" thickBot="1">
      <c r="A39" s="118" t="s">
        <v>125</v>
      </c>
      <c r="B39" s="119" t="s">
        <v>161</v>
      </c>
      <c r="C39" s="120" t="str">
        <f>IF((ISBLANK($C$10)),"----",(($C$10)+($O$7*O39)))</f>
        <v>----</v>
      </c>
      <c r="D39" s="121" t="str">
        <f t="shared" si="6"/>
        <v>----</v>
      </c>
      <c r="E39" s="122">
        <f>$E$11+($O$7*O39)</f>
        <v>43599</v>
      </c>
      <c r="F39" s="123">
        <f t="shared" si="7"/>
        <v>43599</v>
      </c>
      <c r="G39" s="124">
        <f>$G$11+($O$7*O39)</f>
        <v>43600</v>
      </c>
      <c r="H39" s="122">
        <f>$H$11+($O$7*O39)</f>
        <v>43600</v>
      </c>
      <c r="I39" s="121">
        <f>H39</f>
        <v>43600</v>
      </c>
      <c r="J39" s="177">
        <f t="shared" si="9"/>
        <v>43609</v>
      </c>
      <c r="K39" s="178">
        <f t="shared" si="10"/>
        <v>43609</v>
      </c>
      <c r="L39" s="179">
        <v>9</v>
      </c>
      <c r="M39" s="127" t="str">
        <f>$M$11</f>
        <v>EVER</v>
      </c>
      <c r="N39" s="128" t="str">
        <f>$N$11</f>
        <v>KAOHSIUNG経由</v>
      </c>
      <c r="O39" s="117">
        <v>6</v>
      </c>
    </row>
    <row r="40" spans="1:15" s="3" customFormat="1" ht="18" customHeight="1">
      <c r="A40" s="104" t="s">
        <v>113</v>
      </c>
      <c r="B40" s="105" t="s">
        <v>150</v>
      </c>
      <c r="C40" s="106">
        <f>IF((ISBLANK($C$8)),"----",(($C$8)+($O$7*O40)))</f>
        <v>43607</v>
      </c>
      <c r="D40" s="107">
        <f t="shared" si="6"/>
        <v>43607</v>
      </c>
      <c r="E40" s="108">
        <f>$E$8+($O$7*O40)</f>
        <v>43608</v>
      </c>
      <c r="F40" s="109">
        <f t="shared" si="7"/>
        <v>43608</v>
      </c>
      <c r="G40" s="110">
        <f>$G$8+($O$7*O40)</f>
        <v>43609</v>
      </c>
      <c r="H40" s="108">
        <f>$H$8+($O$7*O40)</f>
        <v>43609</v>
      </c>
      <c r="I40" s="107">
        <f t="shared" si="8"/>
        <v>43609</v>
      </c>
      <c r="J40" s="111">
        <f t="shared" si="9"/>
        <v>43618</v>
      </c>
      <c r="K40" s="107">
        <f t="shared" si="10"/>
        <v>43618</v>
      </c>
      <c r="L40" s="112">
        <f>$L$8</f>
        <v>9</v>
      </c>
      <c r="M40" s="113" t="str">
        <f>$M$8</f>
        <v>ONE</v>
      </c>
      <c r="N40" s="114" t="str">
        <f>$N$8</f>
        <v>危険品受託</v>
      </c>
      <c r="O40" s="115">
        <v>7</v>
      </c>
    </row>
    <row r="41" spans="1:15" s="3" customFormat="1" ht="18" customHeight="1">
      <c r="A41" s="65" t="s">
        <v>131</v>
      </c>
      <c r="B41" s="66" t="s">
        <v>157</v>
      </c>
      <c r="C41" s="67" t="str">
        <f>IF((ISBLANK($C$10)),"----",(($C$10)+($O$7*O41)))</f>
        <v>----</v>
      </c>
      <c r="D41" s="68" t="str">
        <f t="shared" si="6"/>
        <v>----</v>
      </c>
      <c r="E41" s="69">
        <f>$E$9+($O$7*O41)</f>
        <v>43608</v>
      </c>
      <c r="F41" s="70">
        <f t="shared" si="7"/>
        <v>43608</v>
      </c>
      <c r="G41" s="71">
        <f>$G$9+($O$7*O41)</f>
        <v>43609</v>
      </c>
      <c r="H41" s="69">
        <f>$H$9+($O$7*O41)</f>
        <v>43609</v>
      </c>
      <c r="I41" s="68">
        <f t="shared" si="8"/>
        <v>43609</v>
      </c>
      <c r="J41" s="72">
        <f t="shared" si="9"/>
        <v>43618</v>
      </c>
      <c r="K41" s="68">
        <f t="shared" si="10"/>
        <v>43618</v>
      </c>
      <c r="L41" s="73">
        <f>$L$10</f>
        <v>9</v>
      </c>
      <c r="M41" s="74" t="str">
        <f>$M$9</f>
        <v>COSCO</v>
      </c>
      <c r="N41" s="75" t="str">
        <f>$N$10</f>
        <v>-</v>
      </c>
      <c r="O41" s="116">
        <v>7</v>
      </c>
    </row>
    <row r="42" spans="1:15" s="3" customFormat="1" ht="18" customHeight="1">
      <c r="A42" s="49" t="s">
        <v>74</v>
      </c>
      <c r="B42" s="50" t="s">
        <v>146</v>
      </c>
      <c r="C42" s="91" t="str">
        <f>IF((ISBLANK($C$10)),"----",(($C$10)+($O$7*O42)))</f>
        <v>----</v>
      </c>
      <c r="D42" s="92" t="str">
        <f t="shared" si="6"/>
        <v>----</v>
      </c>
      <c r="E42" s="25">
        <f>$E$10+($O$7*O42)</f>
        <v>43609</v>
      </c>
      <c r="F42" s="26">
        <f t="shared" si="7"/>
        <v>43609</v>
      </c>
      <c r="G42" s="55">
        <f>$G$10+($O$7*O42)</f>
        <v>43612</v>
      </c>
      <c r="H42" s="25">
        <f>$H$10+($O$7*O42)</f>
        <v>43612</v>
      </c>
      <c r="I42" s="24">
        <f t="shared" si="8"/>
        <v>43612</v>
      </c>
      <c r="J42" s="54">
        <f t="shared" si="9"/>
        <v>43621</v>
      </c>
      <c r="K42" s="24">
        <f t="shared" si="10"/>
        <v>43621</v>
      </c>
      <c r="L42" s="31">
        <f>$L$8</f>
        <v>9</v>
      </c>
      <c r="M42" s="34" t="str">
        <f>$M$10</f>
        <v>SITC</v>
      </c>
      <c r="N42" s="28" t="str">
        <f>$N$10</f>
        <v>-</v>
      </c>
      <c r="O42" s="116">
        <v>7</v>
      </c>
    </row>
    <row r="43" spans="1:15" s="3" customFormat="1" ht="18" customHeight="1" thickBot="1">
      <c r="A43" s="118" t="s">
        <v>132</v>
      </c>
      <c r="B43" s="119" t="s">
        <v>162</v>
      </c>
      <c r="C43" s="120" t="str">
        <f>IF((ISBLANK($C$10)),"----",(($C$10)+($O$7*O43)))</f>
        <v>----</v>
      </c>
      <c r="D43" s="121" t="str">
        <f t="shared" si="6"/>
        <v>----</v>
      </c>
      <c r="E43" s="122">
        <f>$E$11+($O$7*O43)</f>
        <v>43606</v>
      </c>
      <c r="F43" s="123">
        <f t="shared" si="7"/>
        <v>43606</v>
      </c>
      <c r="G43" s="133">
        <v>43609</v>
      </c>
      <c r="H43" s="134">
        <v>43610</v>
      </c>
      <c r="I43" s="132">
        <f>H43</f>
        <v>43610</v>
      </c>
      <c r="J43" s="131">
        <f t="shared" si="9"/>
        <v>43616</v>
      </c>
      <c r="K43" s="132">
        <f t="shared" si="10"/>
        <v>43616</v>
      </c>
      <c r="L43" s="135">
        <v>6</v>
      </c>
      <c r="M43" s="127" t="str">
        <f>$M$11</f>
        <v>EVER</v>
      </c>
      <c r="N43" s="128" t="str">
        <f>$N$11</f>
        <v>KAOHSIUNG経由</v>
      </c>
      <c r="O43" s="117">
        <v>7</v>
      </c>
    </row>
    <row r="44" spans="1:15" s="3" customFormat="1" ht="18" customHeight="1">
      <c r="A44" s="104" t="s">
        <v>141</v>
      </c>
      <c r="B44" s="105" t="s">
        <v>151</v>
      </c>
      <c r="C44" s="106">
        <f>IF((ISBLANK($C$8)),"----",(($C$8)+($O$7*O44)))</f>
        <v>43614</v>
      </c>
      <c r="D44" s="107">
        <f t="shared" si="6"/>
        <v>43614</v>
      </c>
      <c r="E44" s="108">
        <f>$E$8+($O$7*O44)</f>
        <v>43615</v>
      </c>
      <c r="F44" s="109">
        <f t="shared" si="7"/>
        <v>43615</v>
      </c>
      <c r="G44" s="110">
        <f>$G$8+($O$7*O44)</f>
        <v>43616</v>
      </c>
      <c r="H44" s="108">
        <f>$H$8+($O$7*O44)</f>
        <v>43616</v>
      </c>
      <c r="I44" s="107">
        <f t="shared" si="8"/>
        <v>43616</v>
      </c>
      <c r="J44" s="111">
        <f t="shared" si="9"/>
        <v>43625</v>
      </c>
      <c r="K44" s="107">
        <f t="shared" si="10"/>
        <v>43625</v>
      </c>
      <c r="L44" s="112">
        <f>$L$8</f>
        <v>9</v>
      </c>
      <c r="M44" s="113" t="str">
        <f>$M$8</f>
        <v>ONE</v>
      </c>
      <c r="N44" s="114" t="str">
        <f>$N$8</f>
        <v>危険品受託</v>
      </c>
      <c r="O44" s="115">
        <v>8</v>
      </c>
    </row>
    <row r="45" spans="1:15" s="3" customFormat="1" ht="18" customHeight="1">
      <c r="A45" s="65" t="s">
        <v>100</v>
      </c>
      <c r="B45" s="66" t="s">
        <v>157</v>
      </c>
      <c r="C45" s="67" t="str">
        <f>IF((ISBLANK($C$10)),"----",(($C$10)+($O$7*O45)))</f>
        <v>----</v>
      </c>
      <c r="D45" s="68" t="str">
        <f t="shared" si="6"/>
        <v>----</v>
      </c>
      <c r="E45" s="69">
        <f>$E$9+($O$7*O45)</f>
        <v>43615</v>
      </c>
      <c r="F45" s="70">
        <f t="shared" si="7"/>
        <v>43615</v>
      </c>
      <c r="G45" s="71">
        <f>$G$9+($O$7*O45)</f>
        <v>43616</v>
      </c>
      <c r="H45" s="69">
        <f>$H$9+($O$7*O45)</f>
        <v>43616</v>
      </c>
      <c r="I45" s="68">
        <f t="shared" si="8"/>
        <v>43616</v>
      </c>
      <c r="J45" s="72">
        <f t="shared" si="9"/>
        <v>43625</v>
      </c>
      <c r="K45" s="68">
        <f t="shared" si="10"/>
        <v>43625</v>
      </c>
      <c r="L45" s="73">
        <f>$L$10</f>
        <v>9</v>
      </c>
      <c r="M45" s="74" t="str">
        <f>$M$9</f>
        <v>COSCO</v>
      </c>
      <c r="N45" s="75" t="str">
        <f>$N$10</f>
        <v>-</v>
      </c>
      <c r="O45" s="116">
        <v>8</v>
      </c>
    </row>
    <row r="46" spans="1:15" s="3" customFormat="1" ht="18" customHeight="1">
      <c r="A46" s="49" t="s">
        <v>159</v>
      </c>
      <c r="B46" s="50" t="s">
        <v>146</v>
      </c>
      <c r="C46" s="91" t="str">
        <f>IF((ISBLANK($C$10)),"----",(($C$10)+($O$7*O46)))</f>
        <v>----</v>
      </c>
      <c r="D46" s="92" t="str">
        <f t="shared" si="6"/>
        <v>----</v>
      </c>
      <c r="E46" s="25">
        <f>$E$10+($O$7*O46)</f>
        <v>43616</v>
      </c>
      <c r="F46" s="26">
        <f t="shared" si="7"/>
        <v>43616</v>
      </c>
      <c r="G46" s="55">
        <f>$G$10+($O$7*O46)</f>
        <v>43619</v>
      </c>
      <c r="H46" s="25">
        <f>$H$10+($O$7*O46)</f>
        <v>43619</v>
      </c>
      <c r="I46" s="24">
        <f t="shared" si="8"/>
        <v>43619</v>
      </c>
      <c r="J46" s="54">
        <f t="shared" si="9"/>
        <v>43628</v>
      </c>
      <c r="K46" s="24">
        <f t="shared" si="10"/>
        <v>43628</v>
      </c>
      <c r="L46" s="31">
        <f>$L$8</f>
        <v>9</v>
      </c>
      <c r="M46" s="34" t="str">
        <f>$M$10</f>
        <v>SITC</v>
      </c>
      <c r="N46" s="28" t="str">
        <f>$N$10</f>
        <v>-</v>
      </c>
      <c r="O46" s="116">
        <v>8</v>
      </c>
    </row>
    <row r="47" spans="1:15" s="3" customFormat="1" ht="18" customHeight="1" thickBot="1">
      <c r="A47" s="118" t="s">
        <v>119</v>
      </c>
      <c r="B47" s="119" t="s">
        <v>163</v>
      </c>
      <c r="C47" s="120" t="str">
        <f>IF((ISBLANK($C$10)),"----",(($C$10)+($O$7*O47)))</f>
        <v>----</v>
      </c>
      <c r="D47" s="121" t="str">
        <f t="shared" si="6"/>
        <v>----</v>
      </c>
      <c r="E47" s="122">
        <f>$E$11+($O$7*O47)</f>
        <v>43613</v>
      </c>
      <c r="F47" s="123">
        <f t="shared" si="7"/>
        <v>43613</v>
      </c>
      <c r="G47" s="124">
        <f>$G$11+($O$7*O47)</f>
        <v>43614</v>
      </c>
      <c r="H47" s="134">
        <v>43615</v>
      </c>
      <c r="I47" s="132">
        <f t="shared" si="8"/>
        <v>43615</v>
      </c>
      <c r="J47" s="131">
        <f t="shared" si="9"/>
        <v>43624</v>
      </c>
      <c r="K47" s="132">
        <f t="shared" si="10"/>
        <v>43624</v>
      </c>
      <c r="L47" s="179">
        <v>9</v>
      </c>
      <c r="M47" s="127" t="str">
        <f>$M$11</f>
        <v>EVER</v>
      </c>
      <c r="N47" s="128" t="str">
        <f>$N$11</f>
        <v>KAOHSIUNG経由</v>
      </c>
      <c r="O47" s="117">
        <v>8</v>
      </c>
    </row>
    <row r="48" spans="1:15" s="3" customFormat="1" ht="18" customHeight="1">
      <c r="A48" s="104" t="s">
        <v>152</v>
      </c>
      <c r="B48" s="105" t="s">
        <v>153</v>
      </c>
      <c r="C48" s="106">
        <f>IF((ISBLANK($C$8)),"----",(($C$8)+($O$7*O48)))</f>
        <v>43621</v>
      </c>
      <c r="D48" s="107">
        <f>C48</f>
        <v>43621</v>
      </c>
      <c r="E48" s="108">
        <f>$E$8+($O$7*O48)</f>
        <v>43622</v>
      </c>
      <c r="F48" s="109">
        <f t="shared" si="7"/>
        <v>43622</v>
      </c>
      <c r="G48" s="110">
        <f>$G$8+($O$7*O48)</f>
        <v>43623</v>
      </c>
      <c r="H48" s="108">
        <f>$H$8+($O$7*O48)</f>
        <v>43623</v>
      </c>
      <c r="I48" s="107">
        <f t="shared" si="8"/>
        <v>43623</v>
      </c>
      <c r="J48" s="111">
        <f t="shared" si="9"/>
        <v>43632</v>
      </c>
      <c r="K48" s="107">
        <f t="shared" si="10"/>
        <v>43632</v>
      </c>
      <c r="L48" s="112">
        <f>$L$8</f>
        <v>9</v>
      </c>
      <c r="M48" s="113" t="str">
        <f>$M$8</f>
        <v>ONE</v>
      </c>
      <c r="N48" s="114" t="str">
        <f>$N$8</f>
        <v>危険品受託</v>
      </c>
      <c r="O48" s="115">
        <v>9</v>
      </c>
    </row>
    <row r="49" spans="1:15" s="3" customFormat="1" ht="18" customHeight="1">
      <c r="A49" s="65" t="s">
        <v>156</v>
      </c>
      <c r="B49" s="66" t="s">
        <v>158</v>
      </c>
      <c r="C49" s="67" t="str">
        <f aca="true" t="shared" si="11" ref="C49:C55">IF((ISBLANK($C$10)),"----",(($C$10)+($O$7*O49)))</f>
        <v>----</v>
      </c>
      <c r="D49" s="68" t="str">
        <f t="shared" si="6"/>
        <v>----</v>
      </c>
      <c r="E49" s="69">
        <f>$E$9+($O$7*O49)</f>
        <v>43622</v>
      </c>
      <c r="F49" s="70">
        <f t="shared" si="7"/>
        <v>43622</v>
      </c>
      <c r="G49" s="71">
        <f>$G$9+($O$7*O49)</f>
        <v>43623</v>
      </c>
      <c r="H49" s="69">
        <f>$H$9+($O$7*O49)</f>
        <v>43623</v>
      </c>
      <c r="I49" s="68">
        <f t="shared" si="8"/>
        <v>43623</v>
      </c>
      <c r="J49" s="72">
        <f t="shared" si="9"/>
        <v>43632</v>
      </c>
      <c r="K49" s="68">
        <f t="shared" si="10"/>
        <v>43632</v>
      </c>
      <c r="L49" s="73">
        <f>$L$10</f>
        <v>9</v>
      </c>
      <c r="M49" s="74" t="str">
        <f>$M$9</f>
        <v>COSCO</v>
      </c>
      <c r="N49" s="75" t="str">
        <f>$N$10</f>
        <v>-</v>
      </c>
      <c r="O49" s="116">
        <v>9</v>
      </c>
    </row>
    <row r="50" spans="1:15" s="3" customFormat="1" ht="18" customHeight="1">
      <c r="A50" s="49" t="s">
        <v>79</v>
      </c>
      <c r="B50" s="50" t="s">
        <v>160</v>
      </c>
      <c r="C50" s="91" t="str">
        <f t="shared" si="11"/>
        <v>----</v>
      </c>
      <c r="D50" s="92" t="str">
        <f t="shared" si="6"/>
        <v>----</v>
      </c>
      <c r="E50" s="25">
        <f>$E$10+($O$7*O50)</f>
        <v>43623</v>
      </c>
      <c r="F50" s="26">
        <f t="shared" si="7"/>
        <v>43623</v>
      </c>
      <c r="G50" s="55">
        <f>$G$10+($O$7*O50)</f>
        <v>43626</v>
      </c>
      <c r="H50" s="25">
        <f>$H$10+($O$7*O50)</f>
        <v>43626</v>
      </c>
      <c r="I50" s="24">
        <f t="shared" si="8"/>
        <v>43626</v>
      </c>
      <c r="J50" s="54">
        <f t="shared" si="9"/>
        <v>43635</v>
      </c>
      <c r="K50" s="24">
        <f t="shared" si="10"/>
        <v>43635</v>
      </c>
      <c r="L50" s="31">
        <f>$L$8</f>
        <v>9</v>
      </c>
      <c r="M50" s="34" t="str">
        <f>$M$10</f>
        <v>SITC</v>
      </c>
      <c r="N50" s="28" t="str">
        <f>$N$10</f>
        <v>-</v>
      </c>
      <c r="O50" s="116">
        <v>9</v>
      </c>
    </row>
    <row r="51" spans="1:15" s="3" customFormat="1" ht="18" customHeight="1" thickBot="1">
      <c r="A51" s="118" t="s">
        <v>164</v>
      </c>
      <c r="B51" s="119" t="s">
        <v>165</v>
      </c>
      <c r="C51" s="120" t="str">
        <f t="shared" si="11"/>
        <v>----</v>
      </c>
      <c r="D51" s="121" t="str">
        <f t="shared" si="6"/>
        <v>----</v>
      </c>
      <c r="E51" s="122">
        <f>$E$11+($O$7*O51)</f>
        <v>43620</v>
      </c>
      <c r="F51" s="123">
        <f t="shared" si="7"/>
        <v>43620</v>
      </c>
      <c r="G51" s="124">
        <f>$G$11+($O$7*O51)</f>
        <v>43621</v>
      </c>
      <c r="H51" s="122">
        <f>$H$11+($O$7*O51)</f>
        <v>43621</v>
      </c>
      <c r="I51" s="121">
        <f t="shared" si="8"/>
        <v>43621</v>
      </c>
      <c r="J51" s="131">
        <f t="shared" si="9"/>
        <v>43631</v>
      </c>
      <c r="K51" s="132">
        <f t="shared" si="10"/>
        <v>43631</v>
      </c>
      <c r="L51" s="135">
        <v>10</v>
      </c>
      <c r="M51" s="127" t="str">
        <f>$M$11</f>
        <v>EVER</v>
      </c>
      <c r="N51" s="128" t="str">
        <f>$N$11</f>
        <v>KAOHSIUNG経由</v>
      </c>
      <c r="O51" s="117">
        <v>9</v>
      </c>
    </row>
    <row r="52" spans="1:15" s="3" customFormat="1" ht="18" customHeight="1">
      <c r="A52" s="104" t="s">
        <v>113</v>
      </c>
      <c r="B52" s="105" t="s">
        <v>154</v>
      </c>
      <c r="C52" s="106">
        <f>IF((ISBLANK($C$8)),"----",(($C$8)+($O$7*O52)))</f>
        <v>43628</v>
      </c>
      <c r="D52" s="107">
        <f>C52</f>
        <v>43628</v>
      </c>
      <c r="E52" s="108">
        <f>$E$8+($O$7*O52)</f>
        <v>43629</v>
      </c>
      <c r="F52" s="109">
        <f>E52</f>
        <v>43629</v>
      </c>
      <c r="G52" s="110">
        <f>$G$8+($O$7*O52)</f>
        <v>43630</v>
      </c>
      <c r="H52" s="108">
        <f>$H$8+($O$7*O52)</f>
        <v>43630</v>
      </c>
      <c r="I52" s="107">
        <f t="shared" si="8"/>
        <v>43630</v>
      </c>
      <c r="J52" s="111">
        <f t="shared" si="9"/>
        <v>43639</v>
      </c>
      <c r="K52" s="107">
        <f t="shared" si="10"/>
        <v>43639</v>
      </c>
      <c r="L52" s="112">
        <f>$L$8</f>
        <v>9</v>
      </c>
      <c r="M52" s="113" t="str">
        <f>$M$8</f>
        <v>ONE</v>
      </c>
      <c r="N52" s="114" t="str">
        <f>$N$8</f>
        <v>危険品受託</v>
      </c>
      <c r="O52" s="115">
        <v>10</v>
      </c>
    </row>
    <row r="53" spans="1:15" s="3" customFormat="1" ht="18" customHeight="1">
      <c r="A53" s="65" t="s">
        <v>131</v>
      </c>
      <c r="B53" s="66" t="s">
        <v>158</v>
      </c>
      <c r="C53" s="67" t="str">
        <f t="shared" si="11"/>
        <v>----</v>
      </c>
      <c r="D53" s="68" t="str">
        <f aca="true" t="shared" si="12" ref="D53:D59">C53</f>
        <v>----</v>
      </c>
      <c r="E53" s="69">
        <f>$E$9+($O$7*O53)</f>
        <v>43629</v>
      </c>
      <c r="F53" s="70">
        <f>E53</f>
        <v>43629</v>
      </c>
      <c r="G53" s="71">
        <f>$G$9+($O$7*O53)</f>
        <v>43630</v>
      </c>
      <c r="H53" s="69">
        <f>$H$9+($O$7*O53)</f>
        <v>43630</v>
      </c>
      <c r="I53" s="68">
        <f t="shared" si="8"/>
        <v>43630</v>
      </c>
      <c r="J53" s="72">
        <f t="shared" si="9"/>
        <v>43639</v>
      </c>
      <c r="K53" s="68">
        <f t="shared" si="10"/>
        <v>43639</v>
      </c>
      <c r="L53" s="73">
        <f>$L$10</f>
        <v>9</v>
      </c>
      <c r="M53" s="74" t="str">
        <f>$M$9</f>
        <v>COSCO</v>
      </c>
      <c r="N53" s="75" t="str">
        <f>$N$10</f>
        <v>-</v>
      </c>
      <c r="O53" s="116">
        <v>10</v>
      </c>
    </row>
    <row r="54" spans="1:15" s="3" customFormat="1" ht="18" customHeight="1">
      <c r="A54" s="49" t="s">
        <v>74</v>
      </c>
      <c r="B54" s="50" t="s">
        <v>160</v>
      </c>
      <c r="C54" s="91" t="str">
        <f t="shared" si="11"/>
        <v>----</v>
      </c>
      <c r="D54" s="92" t="str">
        <f t="shared" si="12"/>
        <v>----</v>
      </c>
      <c r="E54" s="25">
        <f>$E$10+($O$7*O54)</f>
        <v>43630</v>
      </c>
      <c r="F54" s="26">
        <f aca="true" t="shared" si="13" ref="F54:F59">E54</f>
        <v>43630</v>
      </c>
      <c r="G54" s="55">
        <f>$G$10+($O$7*O54)</f>
        <v>43633</v>
      </c>
      <c r="H54" s="25">
        <f>$H$10+($O$7*O54)</f>
        <v>43633</v>
      </c>
      <c r="I54" s="24">
        <f t="shared" si="8"/>
        <v>43633</v>
      </c>
      <c r="J54" s="54">
        <f t="shared" si="9"/>
        <v>43642</v>
      </c>
      <c r="K54" s="24">
        <f t="shared" si="10"/>
        <v>43642</v>
      </c>
      <c r="L54" s="31">
        <f>$L$8</f>
        <v>9</v>
      </c>
      <c r="M54" s="34" t="str">
        <f>$M$10</f>
        <v>SITC</v>
      </c>
      <c r="N54" s="28" t="str">
        <f>$N$10</f>
        <v>-</v>
      </c>
      <c r="O54" s="116">
        <v>10</v>
      </c>
    </row>
    <row r="55" spans="1:15" s="3" customFormat="1" ht="18" customHeight="1" thickBot="1">
      <c r="A55" s="118" t="s">
        <v>125</v>
      </c>
      <c r="B55" s="119" t="s">
        <v>166</v>
      </c>
      <c r="C55" s="120" t="str">
        <f t="shared" si="11"/>
        <v>----</v>
      </c>
      <c r="D55" s="121" t="str">
        <f t="shared" si="12"/>
        <v>----</v>
      </c>
      <c r="E55" s="122">
        <f>$E$11+($O$7*O55)</f>
        <v>43627</v>
      </c>
      <c r="F55" s="123">
        <f t="shared" si="13"/>
        <v>43627</v>
      </c>
      <c r="G55" s="124">
        <f>$G$11+($O$7*O55)</f>
        <v>43628</v>
      </c>
      <c r="H55" s="134">
        <v>43629</v>
      </c>
      <c r="I55" s="132">
        <f t="shared" si="8"/>
        <v>43629</v>
      </c>
      <c r="J55" s="131">
        <f t="shared" si="9"/>
        <v>43638</v>
      </c>
      <c r="K55" s="132">
        <f t="shared" si="10"/>
        <v>43638</v>
      </c>
      <c r="L55" s="135">
        <v>9</v>
      </c>
      <c r="M55" s="127" t="str">
        <f>$M$11</f>
        <v>EVER</v>
      </c>
      <c r="N55" s="128" t="str">
        <f>$N$11</f>
        <v>KAOHSIUNG経由</v>
      </c>
      <c r="O55" s="117">
        <v>10</v>
      </c>
    </row>
    <row r="56" spans="1:15" s="3" customFormat="1" ht="18" customHeight="1">
      <c r="A56" s="104" t="s">
        <v>141</v>
      </c>
      <c r="B56" s="105" t="s">
        <v>155</v>
      </c>
      <c r="C56" s="106">
        <f>IF((ISBLANK($C$8)),"----",(($C$8)+($O$7*O56)))</f>
        <v>43635</v>
      </c>
      <c r="D56" s="107">
        <f t="shared" si="12"/>
        <v>43635</v>
      </c>
      <c r="E56" s="108">
        <f>$E$8+($O$7*O56)</f>
        <v>43636</v>
      </c>
      <c r="F56" s="109">
        <f t="shared" si="13"/>
        <v>43636</v>
      </c>
      <c r="G56" s="110">
        <f>$G$8+($O$7*O56)</f>
        <v>43637</v>
      </c>
      <c r="H56" s="108">
        <f>$H$8+($O$7*O56)</f>
        <v>43637</v>
      </c>
      <c r="I56" s="107">
        <f t="shared" si="8"/>
        <v>43637</v>
      </c>
      <c r="J56" s="111">
        <f t="shared" si="9"/>
        <v>43646</v>
      </c>
      <c r="K56" s="107">
        <f t="shared" si="10"/>
        <v>43646</v>
      </c>
      <c r="L56" s="112">
        <f>$L$8</f>
        <v>9</v>
      </c>
      <c r="M56" s="113" t="str">
        <f>$M$8</f>
        <v>ONE</v>
      </c>
      <c r="N56" s="114" t="str">
        <f>$N$8</f>
        <v>危険品受託</v>
      </c>
      <c r="O56" s="115">
        <v>11</v>
      </c>
    </row>
    <row r="57" spans="1:15" s="3" customFormat="1" ht="18" customHeight="1">
      <c r="A57" s="166" t="s">
        <v>78</v>
      </c>
      <c r="B57" s="167"/>
      <c r="C57" s="168" t="str">
        <f>IF((ISBLANK($C$10)),"----",(($C$10)+($O$7*O57)))</f>
        <v>----</v>
      </c>
      <c r="D57" s="169" t="str">
        <f t="shared" si="12"/>
        <v>----</v>
      </c>
      <c r="E57" s="170">
        <f>$E$9+($O$7*O57)</f>
        <v>43636</v>
      </c>
      <c r="F57" s="171">
        <f t="shared" si="13"/>
        <v>43636</v>
      </c>
      <c r="G57" s="172">
        <f>$G$9+($O$7*O57)</f>
        <v>43637</v>
      </c>
      <c r="H57" s="170">
        <f>$H$9+($O$7*O57)</f>
        <v>43637</v>
      </c>
      <c r="I57" s="169">
        <f t="shared" si="8"/>
        <v>43637</v>
      </c>
      <c r="J57" s="173">
        <f t="shared" si="9"/>
        <v>43646</v>
      </c>
      <c r="K57" s="169">
        <f t="shared" si="10"/>
        <v>43646</v>
      </c>
      <c r="L57" s="174">
        <f>$L$10</f>
        <v>9</v>
      </c>
      <c r="M57" s="175" t="str">
        <f>$M$9</f>
        <v>COSCO</v>
      </c>
      <c r="N57" s="176" t="s">
        <v>128</v>
      </c>
      <c r="O57" s="116">
        <v>11</v>
      </c>
    </row>
    <row r="58" spans="1:15" s="3" customFormat="1" ht="18" customHeight="1">
      <c r="A58" s="49" t="s">
        <v>78</v>
      </c>
      <c r="B58" s="50" t="s">
        <v>146</v>
      </c>
      <c r="C58" s="91" t="str">
        <f>IF((ISBLANK($C$10)),"----",(($C$10)+($O$7*O58)))</f>
        <v>----</v>
      </c>
      <c r="D58" s="92" t="str">
        <f t="shared" si="12"/>
        <v>----</v>
      </c>
      <c r="E58" s="25">
        <f>$E$10+($O$7*O58)</f>
        <v>43637</v>
      </c>
      <c r="F58" s="26">
        <f t="shared" si="13"/>
        <v>43637</v>
      </c>
      <c r="G58" s="55">
        <f>$G$10+($O$7*O58)</f>
        <v>43640</v>
      </c>
      <c r="H58" s="25">
        <f>$H$10+($O$7*O58)</f>
        <v>43640</v>
      </c>
      <c r="I58" s="24">
        <f t="shared" si="8"/>
        <v>43640</v>
      </c>
      <c r="J58" s="54">
        <f t="shared" si="9"/>
        <v>43649</v>
      </c>
      <c r="K58" s="24">
        <f t="shared" si="10"/>
        <v>43649</v>
      </c>
      <c r="L58" s="31">
        <f>$L$8</f>
        <v>9</v>
      </c>
      <c r="M58" s="34" t="str">
        <f>$M$10</f>
        <v>SITC</v>
      </c>
      <c r="N58" s="28" t="str">
        <f>$N$10</f>
        <v>-</v>
      </c>
      <c r="O58" s="116">
        <v>11</v>
      </c>
    </row>
    <row r="59" spans="1:15" s="3" customFormat="1" ht="18" customHeight="1" thickBot="1">
      <c r="A59" s="118" t="s">
        <v>132</v>
      </c>
      <c r="B59" s="119" t="s">
        <v>167</v>
      </c>
      <c r="C59" s="120" t="str">
        <f>IF((ISBLANK($C$10)),"----",(($C$10)+($O$7*O59)))</f>
        <v>----</v>
      </c>
      <c r="D59" s="121" t="str">
        <f t="shared" si="12"/>
        <v>----</v>
      </c>
      <c r="E59" s="122">
        <f>$E$11+($O$7*O59)</f>
        <v>43634</v>
      </c>
      <c r="F59" s="123">
        <f t="shared" si="13"/>
        <v>43634</v>
      </c>
      <c r="G59" s="124">
        <f>$G$11+($O$7*O59)</f>
        <v>43635</v>
      </c>
      <c r="H59" s="134">
        <v>43636</v>
      </c>
      <c r="I59" s="132">
        <f>H59</f>
        <v>43636</v>
      </c>
      <c r="J59" s="131">
        <f t="shared" si="9"/>
        <v>43645</v>
      </c>
      <c r="K59" s="132">
        <f t="shared" si="10"/>
        <v>43645</v>
      </c>
      <c r="L59" s="135">
        <v>9</v>
      </c>
      <c r="M59" s="127" t="str">
        <f>$M$11</f>
        <v>EVER</v>
      </c>
      <c r="N59" s="128" t="str">
        <f>$N$11</f>
        <v>KAOHSIUNG経由</v>
      </c>
      <c r="O59" s="117">
        <v>11</v>
      </c>
    </row>
    <row r="60" spans="1:15" s="3" customFormat="1" ht="18" customHeight="1">
      <c r="A60" s="78"/>
      <c r="B60" s="79"/>
      <c r="C60" s="80"/>
      <c r="D60" s="81"/>
      <c r="E60" s="80"/>
      <c r="F60" s="81"/>
      <c r="G60" s="82"/>
      <c r="H60" s="80"/>
      <c r="I60" s="83"/>
      <c r="J60" s="80"/>
      <c r="K60" s="81"/>
      <c r="L60" s="84"/>
      <c r="M60" s="85"/>
      <c r="N60" s="86"/>
      <c r="O60" s="4"/>
    </row>
    <row r="61" spans="1:14" s="4" customFormat="1" ht="14.25" customHeight="1">
      <c r="A61" s="52" t="s">
        <v>87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4" s="4" customFormat="1" ht="17.25" customHeight="1">
      <c r="A62" s="161" t="s">
        <v>88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</row>
    <row r="63" spans="1:14" s="4" customFormat="1" ht="17.25" customHeight="1">
      <c r="A63" s="161" t="s">
        <v>122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</row>
    <row r="64" spans="1:14" s="4" customFormat="1" ht="17.25" customHeight="1">
      <c r="A64" s="161" t="s">
        <v>89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</row>
    <row r="65" spans="1:15" s="23" customFormat="1" ht="17.25" customHeight="1">
      <c r="A65" s="161" t="s">
        <v>90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4"/>
    </row>
    <row r="66" spans="1:15" s="23" customFormat="1" ht="17.25" customHeight="1">
      <c r="A66" s="76" t="s">
        <v>77</v>
      </c>
      <c r="B66" s="76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4"/>
    </row>
    <row r="67" spans="1:15" s="23" customFormat="1" ht="17.25" customHeight="1">
      <c r="A67" s="130" t="s">
        <v>123</v>
      </c>
      <c r="B67" s="130"/>
      <c r="C67" s="130"/>
      <c r="D67" s="130"/>
      <c r="E67" s="130"/>
      <c r="F67" s="130"/>
      <c r="G67" s="130"/>
      <c r="H67" s="27"/>
      <c r="I67" s="27"/>
      <c r="J67" s="27"/>
      <c r="K67" s="27"/>
      <c r="L67" s="18"/>
      <c r="M67" s="27"/>
      <c r="N67" s="27"/>
      <c r="O67" s="4"/>
    </row>
    <row r="68" spans="1:14" s="23" customFormat="1" ht="17.25" customHeight="1">
      <c r="A68" s="52" t="s">
        <v>13</v>
      </c>
      <c r="B68" s="138"/>
      <c r="C68" s="27"/>
      <c r="D68" s="139"/>
      <c r="E68" s="27"/>
      <c r="F68" s="27" t="s">
        <v>15</v>
      </c>
      <c r="G68" s="139"/>
      <c r="H68" s="140"/>
      <c r="I68" s="27"/>
      <c r="J68" s="27"/>
      <c r="K68" s="27"/>
      <c r="L68" s="27"/>
      <c r="M68" s="27"/>
      <c r="N68" s="129"/>
    </row>
    <row r="69" spans="1:14" ht="17.25" customHeight="1">
      <c r="A69" s="27" t="s">
        <v>14</v>
      </c>
      <c r="B69" s="141"/>
      <c r="C69" s="142"/>
      <c r="D69" s="53"/>
      <c r="E69" s="53"/>
      <c r="F69" s="1"/>
      <c r="G69" s="1"/>
      <c r="H69" s="1"/>
      <c r="I69" s="1"/>
      <c r="J69" s="1"/>
      <c r="K69" s="1"/>
      <c r="L69" s="1"/>
      <c r="M69" s="1"/>
      <c r="N69" s="1"/>
    </row>
    <row r="70" spans="1:14" ht="17.25" customHeight="1">
      <c r="A70" s="27" t="s">
        <v>0</v>
      </c>
      <c r="B70" s="27"/>
      <c r="C70" s="27"/>
      <c r="D70" s="143"/>
      <c r="E70" s="27"/>
      <c r="F70" s="1"/>
      <c r="G70" s="1"/>
      <c r="H70" s="1"/>
      <c r="I70" s="1"/>
      <c r="J70" s="1"/>
      <c r="K70" s="1"/>
      <c r="L70" s="1"/>
      <c r="M70" s="1"/>
      <c r="N70" s="1"/>
    </row>
    <row r="71" spans="1:14" s="22" customFormat="1" ht="17.25" customHeight="1">
      <c r="A71" s="52" t="s">
        <v>17</v>
      </c>
      <c r="B71" s="78"/>
      <c r="C71" s="27"/>
      <c r="D71" s="144"/>
      <c r="E71" s="144"/>
      <c r="F71" s="27" t="s">
        <v>60</v>
      </c>
      <c r="G71" s="145"/>
      <c r="H71" s="146"/>
      <c r="I71" s="144"/>
      <c r="J71" s="144"/>
      <c r="K71" s="144"/>
      <c r="L71" s="144"/>
      <c r="M71" s="144"/>
      <c r="N71" s="144"/>
    </row>
    <row r="72" spans="1:3" ht="11.25" customHeight="1">
      <c r="A72" s="27" t="s">
        <v>83</v>
      </c>
      <c r="B72" s="8"/>
      <c r="C72" s="8"/>
    </row>
    <row r="73" ht="11.25" customHeight="1">
      <c r="A73" s="27" t="s">
        <v>16</v>
      </c>
    </row>
    <row r="80" spans="1:3" ht="16.5" customHeight="1">
      <c r="A80" s="2"/>
      <c r="B80" s="8"/>
      <c r="C80" s="8"/>
    </row>
    <row r="81" ht="15">
      <c r="A81" s="18"/>
    </row>
    <row r="83" ht="15">
      <c r="A83" s="5" t="s">
        <v>21</v>
      </c>
    </row>
    <row r="84" ht="15">
      <c r="A84" s="5" t="s">
        <v>107</v>
      </c>
    </row>
    <row r="85" ht="15">
      <c r="A85" s="5" t="s">
        <v>30</v>
      </c>
    </row>
    <row r="86" ht="15">
      <c r="A86" s="5" t="s">
        <v>29</v>
      </c>
    </row>
    <row r="87" ht="15">
      <c r="A87" s="5" t="s">
        <v>152</v>
      </c>
    </row>
    <row r="88" ht="15">
      <c r="A88" s="5" t="s">
        <v>86</v>
      </c>
    </row>
    <row r="89" ht="15">
      <c r="A89" s="5" t="s">
        <v>101</v>
      </c>
    </row>
    <row r="90" ht="15">
      <c r="A90" s="5" t="s">
        <v>82</v>
      </c>
    </row>
    <row r="91" ht="15">
      <c r="A91" s="5" t="s">
        <v>98</v>
      </c>
    </row>
    <row r="92" ht="15">
      <c r="A92" s="5" t="s">
        <v>61</v>
      </c>
    </row>
    <row r="93" ht="15">
      <c r="A93" s="5" t="s">
        <v>116</v>
      </c>
    </row>
    <row r="94" ht="15">
      <c r="A94" s="5" t="s">
        <v>49</v>
      </c>
    </row>
    <row r="95" ht="15">
      <c r="A95" s="5" t="s">
        <v>84</v>
      </c>
    </row>
    <row r="96" ht="15">
      <c r="A96" s="5" t="s">
        <v>102</v>
      </c>
    </row>
    <row r="97" ht="15">
      <c r="A97" s="5" t="s">
        <v>93</v>
      </c>
    </row>
    <row r="98" ht="15">
      <c r="A98" s="5" t="s">
        <v>52</v>
      </c>
    </row>
    <row r="99" ht="15">
      <c r="A99" s="5" t="s">
        <v>111</v>
      </c>
    </row>
    <row r="100" ht="15">
      <c r="A100" s="5" t="s">
        <v>125</v>
      </c>
    </row>
    <row r="101" ht="15">
      <c r="A101" s="5" t="s">
        <v>108</v>
      </c>
    </row>
    <row r="102" ht="15">
      <c r="A102" s="5" t="s">
        <v>110</v>
      </c>
    </row>
    <row r="103" ht="15">
      <c r="A103" s="5" t="s">
        <v>132</v>
      </c>
    </row>
    <row r="104" ht="15">
      <c r="A104" s="5" t="s">
        <v>119</v>
      </c>
    </row>
    <row r="105" ht="15">
      <c r="A105" s="5" t="s">
        <v>117</v>
      </c>
    </row>
    <row r="106" ht="15">
      <c r="A106" s="5" t="s">
        <v>164</v>
      </c>
    </row>
    <row r="107" ht="15">
      <c r="A107" s="5" t="s">
        <v>20</v>
      </c>
    </row>
    <row r="108" ht="15">
      <c r="A108" s="5" t="s">
        <v>23</v>
      </c>
    </row>
    <row r="109" ht="15">
      <c r="A109" s="5" t="s">
        <v>100</v>
      </c>
    </row>
    <row r="110" ht="15">
      <c r="A110" s="5" t="s">
        <v>63</v>
      </c>
    </row>
    <row r="111" spans="1:17" s="5" customFormat="1" ht="15">
      <c r="A111" s="5" t="s">
        <v>54</v>
      </c>
      <c r="G111" s="6"/>
      <c r="H111" s="7"/>
      <c r="O111" s="1"/>
      <c r="P111" s="1"/>
      <c r="Q111" s="1"/>
    </row>
    <row r="112" spans="1:17" s="5" customFormat="1" ht="13.5" customHeight="1">
      <c r="A112" s="5" t="s">
        <v>42</v>
      </c>
      <c r="G112" s="6"/>
      <c r="H112" s="7"/>
      <c r="O112" s="1"/>
      <c r="P112" s="1"/>
      <c r="Q112" s="1"/>
    </row>
    <row r="113" spans="1:17" s="5" customFormat="1" ht="13.5" customHeight="1">
      <c r="A113" s="5" t="s">
        <v>126</v>
      </c>
      <c r="G113" s="6"/>
      <c r="H113" s="7"/>
      <c r="O113" s="1"/>
      <c r="P113" s="1"/>
      <c r="Q113" s="1"/>
    </row>
    <row r="114" spans="1:17" s="5" customFormat="1" ht="13.5" customHeight="1">
      <c r="A114" s="5" t="s">
        <v>120</v>
      </c>
      <c r="G114" s="6"/>
      <c r="H114" s="7"/>
      <c r="O114" s="1"/>
      <c r="P114" s="1"/>
      <c r="Q114" s="1"/>
    </row>
    <row r="115" spans="1:17" s="5" customFormat="1" ht="15">
      <c r="A115" s="5" t="s">
        <v>19</v>
      </c>
      <c r="G115" s="6"/>
      <c r="H115" s="7"/>
      <c r="O115" s="1"/>
      <c r="P115" s="1"/>
      <c r="Q115" s="1"/>
    </row>
    <row r="116" spans="1:17" s="5" customFormat="1" ht="15" customHeight="1">
      <c r="A116" s="5" t="s">
        <v>28</v>
      </c>
      <c r="G116" s="6"/>
      <c r="H116" s="7"/>
      <c r="O116" s="1"/>
      <c r="P116" s="1"/>
      <c r="Q116" s="1"/>
    </row>
    <row r="117" spans="1:17" s="5" customFormat="1" ht="15">
      <c r="A117" s="5" t="s">
        <v>26</v>
      </c>
      <c r="G117" s="6"/>
      <c r="H117" s="7"/>
      <c r="O117" s="1"/>
      <c r="P117" s="1"/>
      <c r="Q117" s="1"/>
    </row>
    <row r="118" spans="1:17" s="5" customFormat="1" ht="15">
      <c r="A118" s="5" t="s">
        <v>40</v>
      </c>
      <c r="G118" s="6"/>
      <c r="H118" s="7"/>
      <c r="O118" s="1"/>
      <c r="P118" s="1"/>
      <c r="Q118" s="1"/>
    </row>
    <row r="119" spans="1:17" s="5" customFormat="1" ht="15">
      <c r="A119" s="5" t="s">
        <v>141</v>
      </c>
      <c r="G119" s="6"/>
      <c r="H119" s="7"/>
      <c r="O119" s="1"/>
      <c r="P119" s="1"/>
      <c r="Q119" s="1"/>
    </row>
    <row r="120" spans="1:17" s="5" customFormat="1" ht="15">
      <c r="A120" s="5" t="s">
        <v>124</v>
      </c>
      <c r="G120" s="6"/>
      <c r="H120" s="7"/>
      <c r="O120" s="1"/>
      <c r="P120" s="1"/>
      <c r="Q120" s="1"/>
    </row>
    <row r="121" spans="1:17" s="5" customFormat="1" ht="15">
      <c r="A121" s="5" t="s">
        <v>99</v>
      </c>
      <c r="G121" s="6"/>
      <c r="H121" s="7"/>
      <c r="O121" s="1"/>
      <c r="P121" s="1"/>
      <c r="Q121" s="1"/>
    </row>
    <row r="122" spans="1:17" s="5" customFormat="1" ht="15">
      <c r="A122" s="5" t="s">
        <v>115</v>
      </c>
      <c r="G122" s="6"/>
      <c r="H122" s="7"/>
      <c r="O122" s="1"/>
      <c r="P122" s="1"/>
      <c r="Q122" s="1"/>
    </row>
    <row r="123" spans="1:17" s="5" customFormat="1" ht="15">
      <c r="A123" s="5" t="s">
        <v>114</v>
      </c>
      <c r="G123" s="6"/>
      <c r="H123" s="7"/>
      <c r="O123" s="1"/>
      <c r="P123" s="1"/>
      <c r="Q123" s="1"/>
    </row>
    <row r="124" spans="1:17" s="5" customFormat="1" ht="15">
      <c r="A124" s="5" t="s">
        <v>91</v>
      </c>
      <c r="G124" s="6"/>
      <c r="H124" s="7"/>
      <c r="O124" s="1"/>
      <c r="P124" s="1"/>
      <c r="Q124" s="1"/>
    </row>
    <row r="125" spans="1:17" s="5" customFormat="1" ht="15" customHeight="1">
      <c r="A125" s="5" t="s">
        <v>80</v>
      </c>
      <c r="G125" s="6"/>
      <c r="H125" s="7"/>
      <c r="O125" s="1"/>
      <c r="P125" s="1"/>
      <c r="Q125" s="1"/>
    </row>
    <row r="126" spans="1:17" s="5" customFormat="1" ht="15" customHeight="1">
      <c r="A126" s="5" t="s">
        <v>51</v>
      </c>
      <c r="G126" s="6"/>
      <c r="H126" s="7"/>
      <c r="O126" s="1"/>
      <c r="P126" s="1"/>
      <c r="Q126" s="1"/>
    </row>
    <row r="127" spans="1:17" s="5" customFormat="1" ht="15" customHeight="1">
      <c r="A127" s="5" t="s">
        <v>131</v>
      </c>
      <c r="G127" s="6"/>
      <c r="H127" s="7"/>
      <c r="O127" s="1"/>
      <c r="P127" s="1"/>
      <c r="Q127" s="1"/>
    </row>
    <row r="128" spans="1:17" s="5" customFormat="1" ht="15" customHeight="1">
      <c r="A128" s="5" t="s">
        <v>36</v>
      </c>
      <c r="G128" s="6"/>
      <c r="H128" s="7"/>
      <c r="O128" s="1"/>
      <c r="P128" s="1"/>
      <c r="Q128" s="1"/>
    </row>
    <row r="129" spans="1:17" s="5" customFormat="1" ht="15">
      <c r="A129" s="5" t="s">
        <v>57</v>
      </c>
      <c r="G129" s="6"/>
      <c r="H129" s="7"/>
      <c r="O129" s="1"/>
      <c r="P129" s="1"/>
      <c r="Q129" s="1"/>
    </row>
    <row r="130" spans="1:17" s="5" customFormat="1" ht="15" customHeight="1">
      <c r="A130" s="5" t="s">
        <v>37</v>
      </c>
      <c r="G130" s="6"/>
      <c r="H130" s="7"/>
      <c r="O130" s="1"/>
      <c r="P130" s="1"/>
      <c r="Q130" s="1"/>
    </row>
    <row r="131" spans="1:17" s="5" customFormat="1" ht="15" customHeight="1">
      <c r="A131" s="5" t="s">
        <v>38</v>
      </c>
      <c r="G131" s="6"/>
      <c r="H131" s="7"/>
      <c r="O131" s="1"/>
      <c r="P131" s="1"/>
      <c r="Q131" s="1"/>
    </row>
    <row r="132" spans="1:17" s="5" customFormat="1" ht="15" customHeight="1">
      <c r="A132" s="5" t="s">
        <v>112</v>
      </c>
      <c r="G132" s="6"/>
      <c r="H132" s="7"/>
      <c r="O132" s="1"/>
      <c r="P132" s="1"/>
      <c r="Q132" s="1"/>
    </row>
    <row r="133" spans="1:17" s="5" customFormat="1" ht="15" customHeight="1">
      <c r="A133" s="5" t="s">
        <v>67</v>
      </c>
      <c r="G133" s="6"/>
      <c r="H133" s="7"/>
      <c r="O133" s="1"/>
      <c r="P133" s="1"/>
      <c r="Q133" s="1"/>
    </row>
    <row r="134" spans="1:17" s="5" customFormat="1" ht="15" customHeight="1">
      <c r="A134" s="5" t="s">
        <v>109</v>
      </c>
      <c r="G134" s="6"/>
      <c r="H134" s="7"/>
      <c r="O134" s="1"/>
      <c r="P134" s="1"/>
      <c r="Q134" s="1"/>
    </row>
    <row r="135" spans="1:17" s="5" customFormat="1" ht="15" customHeight="1">
      <c r="A135" s="5" t="s">
        <v>128</v>
      </c>
      <c r="G135" s="6"/>
      <c r="H135" s="7"/>
      <c r="O135" s="1"/>
      <c r="P135" s="1"/>
      <c r="Q135" s="1"/>
    </row>
    <row r="136" spans="1:17" s="5" customFormat="1" ht="15" customHeight="1">
      <c r="A136" s="5" t="s">
        <v>72</v>
      </c>
      <c r="G136" s="6"/>
      <c r="H136" s="7"/>
      <c r="O136" s="1"/>
      <c r="P136" s="1"/>
      <c r="Q136" s="1"/>
    </row>
    <row r="137" spans="1:17" s="5" customFormat="1" ht="15" customHeight="1">
      <c r="A137" s="5" t="s">
        <v>113</v>
      </c>
      <c r="G137" s="6"/>
      <c r="H137" s="7"/>
      <c r="O137" s="1"/>
      <c r="P137" s="1"/>
      <c r="Q137" s="1"/>
    </row>
    <row r="138" spans="1:17" s="5" customFormat="1" ht="15" customHeight="1">
      <c r="A138" s="5" t="s">
        <v>24</v>
      </c>
      <c r="G138" s="6"/>
      <c r="H138" s="7"/>
      <c r="O138" s="1"/>
      <c r="P138" s="1"/>
      <c r="Q138" s="1"/>
    </row>
    <row r="139" spans="1:17" s="5" customFormat="1" ht="15" customHeight="1">
      <c r="A139" s="5" t="s">
        <v>130</v>
      </c>
      <c r="G139" s="6"/>
      <c r="H139" s="7"/>
      <c r="O139" s="1"/>
      <c r="P139" s="1"/>
      <c r="Q139" s="1"/>
    </row>
    <row r="140" spans="1:17" s="5" customFormat="1" ht="15" customHeight="1">
      <c r="A140" s="5" t="s">
        <v>74</v>
      </c>
      <c r="G140" s="6"/>
      <c r="H140" s="7"/>
      <c r="O140" s="1"/>
      <c r="P140" s="1"/>
      <c r="Q140" s="1"/>
    </row>
    <row r="141" spans="1:17" s="5" customFormat="1" ht="15" customHeight="1">
      <c r="A141" s="5" t="s">
        <v>92</v>
      </c>
      <c r="G141" s="6"/>
      <c r="H141" s="7"/>
      <c r="O141" s="1"/>
      <c r="P141" s="1"/>
      <c r="Q141" s="1"/>
    </row>
    <row r="142" spans="1:17" s="5" customFormat="1" ht="15">
      <c r="A142" s="5" t="s">
        <v>73</v>
      </c>
      <c r="G142" s="6"/>
      <c r="H142" s="7"/>
      <c r="O142" s="1"/>
      <c r="P142" s="1"/>
      <c r="Q142" s="1"/>
    </row>
    <row r="143" spans="1:17" s="5" customFormat="1" ht="15">
      <c r="A143" s="5" t="s">
        <v>156</v>
      </c>
      <c r="G143" s="6"/>
      <c r="H143" s="7"/>
      <c r="O143" s="1"/>
      <c r="P143" s="1"/>
      <c r="Q143" s="1"/>
    </row>
    <row r="144" spans="1:17" s="5" customFormat="1" ht="15">
      <c r="A144" s="5" t="s">
        <v>39</v>
      </c>
      <c r="G144" s="6"/>
      <c r="H144" s="7"/>
      <c r="O144" s="1"/>
      <c r="P144" s="1"/>
      <c r="Q144" s="1"/>
    </row>
    <row r="145" spans="1:17" s="5" customFormat="1" ht="15">
      <c r="A145" s="5" t="s">
        <v>66</v>
      </c>
      <c r="G145" s="6"/>
      <c r="H145" s="7"/>
      <c r="O145" s="1"/>
      <c r="P145" s="1"/>
      <c r="Q145" s="1"/>
    </row>
    <row r="146" spans="1:17" s="5" customFormat="1" ht="15">
      <c r="A146" s="5" t="s">
        <v>55</v>
      </c>
      <c r="G146" s="6"/>
      <c r="H146" s="7"/>
      <c r="O146" s="1"/>
      <c r="P146" s="1"/>
      <c r="Q146" s="1"/>
    </row>
    <row r="147" spans="1:17" s="5" customFormat="1" ht="15">
      <c r="A147" s="5" t="s">
        <v>43</v>
      </c>
      <c r="G147" s="6"/>
      <c r="H147" s="7"/>
      <c r="O147" s="1"/>
      <c r="P147" s="1"/>
      <c r="Q147" s="1"/>
    </row>
    <row r="148" spans="1:17" s="5" customFormat="1" ht="15">
      <c r="A148" s="5" t="s">
        <v>27</v>
      </c>
      <c r="G148" s="6"/>
      <c r="H148" s="7"/>
      <c r="O148" s="1"/>
      <c r="P148" s="1"/>
      <c r="Q148" s="1"/>
    </row>
    <row r="149" spans="1:17" s="5" customFormat="1" ht="15">
      <c r="A149" s="5" t="s">
        <v>53</v>
      </c>
      <c r="G149" s="6"/>
      <c r="H149" s="7"/>
      <c r="O149" s="1"/>
      <c r="P149" s="1"/>
      <c r="Q149" s="1"/>
    </row>
    <row r="150" spans="1:17" s="5" customFormat="1" ht="15">
      <c r="A150" s="5" t="s">
        <v>85</v>
      </c>
      <c r="G150" s="6"/>
      <c r="H150" s="7"/>
      <c r="O150" s="1"/>
      <c r="P150" s="1"/>
      <c r="Q150" s="1"/>
    </row>
    <row r="151" spans="1:17" s="5" customFormat="1" ht="15">
      <c r="A151" s="5" t="s">
        <v>69</v>
      </c>
      <c r="G151" s="6"/>
      <c r="H151" s="7"/>
      <c r="O151" s="1"/>
      <c r="P151" s="1"/>
      <c r="Q151" s="1"/>
    </row>
    <row r="152" spans="1:17" s="5" customFormat="1" ht="15">
      <c r="A152" s="5" t="s">
        <v>70</v>
      </c>
      <c r="G152" s="6"/>
      <c r="H152" s="7"/>
      <c r="O152" s="1"/>
      <c r="P152" s="1"/>
      <c r="Q152" s="1"/>
    </row>
    <row r="153" spans="1:17" s="5" customFormat="1" ht="15">
      <c r="A153" s="5" t="s">
        <v>118</v>
      </c>
      <c r="G153" s="6"/>
      <c r="H153" s="7"/>
      <c r="O153" s="1"/>
      <c r="P153" s="1"/>
      <c r="Q153" s="1"/>
    </row>
    <row r="154" spans="1:17" s="5" customFormat="1" ht="15">
      <c r="A154" s="5" t="s">
        <v>62</v>
      </c>
      <c r="G154" s="6"/>
      <c r="H154" s="7"/>
      <c r="O154" s="1"/>
      <c r="P154" s="1"/>
      <c r="Q154" s="1"/>
    </row>
    <row r="155" spans="1:17" s="5" customFormat="1" ht="15">
      <c r="A155" s="5" t="s">
        <v>58</v>
      </c>
      <c r="G155" s="6"/>
      <c r="H155" s="7"/>
      <c r="O155" s="1"/>
      <c r="P155" s="1"/>
      <c r="Q155" s="1"/>
    </row>
    <row r="156" spans="1:17" s="5" customFormat="1" ht="15">
      <c r="A156" s="5" t="s">
        <v>48</v>
      </c>
      <c r="G156" s="6"/>
      <c r="H156" s="7"/>
      <c r="O156" s="1"/>
      <c r="P156" s="1"/>
      <c r="Q156" s="1"/>
    </row>
    <row r="157" spans="1:17" s="5" customFormat="1" ht="15">
      <c r="A157" s="5" t="s">
        <v>56</v>
      </c>
      <c r="G157" s="6"/>
      <c r="H157" s="7"/>
      <c r="O157" s="1"/>
      <c r="P157" s="1"/>
      <c r="Q157" s="1"/>
    </row>
    <row r="158" spans="1:17" s="5" customFormat="1" ht="15">
      <c r="A158" s="5" t="s">
        <v>159</v>
      </c>
      <c r="G158" s="6"/>
      <c r="H158" s="7"/>
      <c r="O158" s="1"/>
      <c r="P158" s="1"/>
      <c r="Q158" s="1"/>
    </row>
    <row r="159" spans="1:17" s="5" customFormat="1" ht="15">
      <c r="A159" s="5" t="s">
        <v>71</v>
      </c>
      <c r="G159" s="6"/>
      <c r="H159" s="7"/>
      <c r="O159" s="1"/>
      <c r="P159" s="1"/>
      <c r="Q159" s="1"/>
    </row>
    <row r="160" spans="1:17" s="5" customFormat="1" ht="15">
      <c r="A160" s="5" t="s">
        <v>76</v>
      </c>
      <c r="G160" s="6"/>
      <c r="H160" s="7"/>
      <c r="O160" s="1"/>
      <c r="P160" s="1"/>
      <c r="Q160" s="1"/>
    </row>
    <row r="161" spans="1:17" s="5" customFormat="1" ht="15" customHeight="1">
      <c r="A161" s="5" t="s">
        <v>79</v>
      </c>
      <c r="G161" s="6"/>
      <c r="H161" s="7"/>
      <c r="O161" s="1"/>
      <c r="P161" s="1"/>
      <c r="Q161" s="1"/>
    </row>
    <row r="162" spans="1:17" s="5" customFormat="1" ht="15" customHeight="1">
      <c r="A162" s="5" t="s">
        <v>44</v>
      </c>
      <c r="G162" s="6"/>
      <c r="H162" s="7"/>
      <c r="O162" s="1"/>
      <c r="P162" s="1"/>
      <c r="Q162" s="1"/>
    </row>
    <row r="163" spans="1:17" s="5" customFormat="1" ht="15" customHeight="1">
      <c r="A163" s="5" t="s">
        <v>22</v>
      </c>
      <c r="G163" s="6"/>
      <c r="H163" s="7"/>
      <c r="O163" s="1"/>
      <c r="P163" s="1"/>
      <c r="Q163" s="1"/>
    </row>
    <row r="164" spans="1:17" s="5" customFormat="1" ht="15">
      <c r="A164" s="5" t="s">
        <v>46</v>
      </c>
      <c r="G164" s="6"/>
      <c r="H164" s="7"/>
      <c r="O164" s="1"/>
      <c r="P164" s="1"/>
      <c r="Q164" s="1"/>
    </row>
    <row r="165" spans="1:17" s="5" customFormat="1" ht="15">
      <c r="A165" s="5" t="s">
        <v>41</v>
      </c>
      <c r="G165" s="6"/>
      <c r="H165" s="7"/>
      <c r="O165" s="1"/>
      <c r="P165" s="1"/>
      <c r="Q165" s="1"/>
    </row>
    <row r="166" spans="1:17" s="5" customFormat="1" ht="15">
      <c r="A166" s="5" t="s">
        <v>65</v>
      </c>
      <c r="G166" s="6"/>
      <c r="H166" s="7"/>
      <c r="O166" s="1"/>
      <c r="P166" s="1"/>
      <c r="Q166" s="1"/>
    </row>
    <row r="167" spans="1:17" s="5" customFormat="1" ht="15">
      <c r="A167" s="5" t="s">
        <v>81</v>
      </c>
      <c r="G167" s="6"/>
      <c r="H167" s="7"/>
      <c r="O167" s="1"/>
      <c r="P167" s="1"/>
      <c r="Q167" s="1"/>
    </row>
    <row r="168" spans="1:17" s="5" customFormat="1" ht="15">
      <c r="A168" s="5" t="s">
        <v>75</v>
      </c>
      <c r="G168" s="6"/>
      <c r="H168" s="7"/>
      <c r="O168" s="1"/>
      <c r="P168" s="1"/>
      <c r="Q168" s="1"/>
    </row>
    <row r="169" spans="1:17" s="5" customFormat="1" ht="15">
      <c r="A169" s="5" t="s">
        <v>25</v>
      </c>
      <c r="G169" s="6"/>
      <c r="H169" s="7"/>
      <c r="O169" s="1"/>
      <c r="P169" s="1"/>
      <c r="Q169" s="1"/>
    </row>
    <row r="170" spans="1:17" s="5" customFormat="1" ht="15">
      <c r="A170" s="5" t="s">
        <v>59</v>
      </c>
      <c r="G170" s="6"/>
      <c r="H170" s="7"/>
      <c r="O170" s="1"/>
      <c r="P170" s="1"/>
      <c r="Q170" s="1"/>
    </row>
    <row r="171" spans="1:17" s="5" customFormat="1" ht="15" customHeight="1">
      <c r="A171" s="5" t="s">
        <v>64</v>
      </c>
      <c r="G171" s="6"/>
      <c r="H171" s="7"/>
      <c r="O171" s="1"/>
      <c r="P171" s="1"/>
      <c r="Q171" s="1"/>
    </row>
    <row r="172" spans="1:17" s="5" customFormat="1" ht="15" customHeight="1">
      <c r="A172" s="5" t="s">
        <v>50</v>
      </c>
      <c r="G172" s="6"/>
      <c r="H172" s="7"/>
      <c r="O172" s="1"/>
      <c r="P172" s="1"/>
      <c r="Q172" s="1"/>
    </row>
    <row r="173" spans="1:17" s="5" customFormat="1" ht="15" customHeight="1">
      <c r="A173" s="5" t="s">
        <v>45</v>
      </c>
      <c r="G173" s="6"/>
      <c r="H173" s="7"/>
      <c r="O173" s="1"/>
      <c r="P173" s="1"/>
      <c r="Q173" s="1"/>
    </row>
    <row r="174" spans="1:17" s="5" customFormat="1" ht="15" customHeight="1">
      <c r="A174" s="5" t="s">
        <v>103</v>
      </c>
      <c r="G174" s="6"/>
      <c r="H174" s="7"/>
      <c r="O174" s="1"/>
      <c r="P174" s="1"/>
      <c r="Q174" s="1"/>
    </row>
    <row r="175" ht="15" customHeight="1">
      <c r="A175" s="5" t="s">
        <v>68</v>
      </c>
    </row>
  </sheetData>
  <sheetProtection/>
  <mergeCells count="11">
    <mergeCell ref="A1:N1"/>
    <mergeCell ref="A2:N2"/>
    <mergeCell ref="A3:N3"/>
    <mergeCell ref="C7:D7"/>
    <mergeCell ref="E7:F7"/>
    <mergeCell ref="G7:I7"/>
    <mergeCell ref="J7:K7"/>
    <mergeCell ref="A62:N62"/>
    <mergeCell ref="A63:N63"/>
    <mergeCell ref="A64:N64"/>
    <mergeCell ref="A65:N65"/>
  </mergeCells>
  <dataValidations count="1">
    <dataValidation type="list" allowBlank="1" showInputMessage="1" showErrorMessage="1" sqref="A12:A60">
      <formula1>$A$83:$A$175</formula1>
    </dataValidation>
  </dataValidations>
  <printOptions horizontalCentered="1"/>
  <pageMargins left="0.3937007874015748" right="0.1968503937007874" top="0.3937007874015748" bottom="0.1968503937007874" header="0.5118110236220472" footer="0.5118110236220472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濃飛倉庫運輸株式会社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田中豊泰</dc:creator>
  <cp:keywords/>
  <dc:description/>
  <cp:lastModifiedBy>NOHHI</cp:lastModifiedBy>
  <cp:lastPrinted>2017-11-22T07:54:14Z</cp:lastPrinted>
  <dcterms:created xsi:type="dcterms:W3CDTF">2001-05-09T00:54:03Z</dcterms:created>
  <dcterms:modified xsi:type="dcterms:W3CDTF">2019-05-13T08:08:48Z</dcterms:modified>
  <cp:category/>
  <cp:version/>
  <cp:contentType/>
  <cp:contentStatus/>
</cp:coreProperties>
</file>