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HAIPHONG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'HAIPHONG'!$A$1:$N$288</definedName>
  </definedNames>
  <calcPr fullCalcOnLoad="1"/>
</workbook>
</file>

<file path=xl/sharedStrings.xml><?xml version="1.0" encoding="utf-8"?>
<sst xmlns="http://schemas.openxmlformats.org/spreadsheetml/2006/main" count="688" uniqueCount="300">
  <si>
    <t>愛知県弥富市楠２丁目６５番２８</t>
  </si>
  <si>
    <t>NOHHI LOGISTICS CO., LTD.</t>
  </si>
  <si>
    <t>Web Site : http://www.nohhi.co.jp/</t>
  </si>
  <si>
    <t>SHIPPING SCHEDULE FOR FCL/LCL SERVICE</t>
  </si>
  <si>
    <t>DATE:</t>
  </si>
  <si>
    <t>VESSEL</t>
  </si>
  <si>
    <t>Voy.No.</t>
  </si>
  <si>
    <t>CFS CLOSE</t>
  </si>
  <si>
    <t>CY CLOSE</t>
  </si>
  <si>
    <t>ETD NAGOYA</t>
  </si>
  <si>
    <t>SHIPPING LINES</t>
  </si>
  <si>
    <t>NOTE</t>
  </si>
  <si>
    <t>T/T</t>
  </si>
  <si>
    <t>搬入場所</t>
  </si>
  <si>
    <t>濃飛倉庫運輸株式会社　名古屋港ロジスティクスセンター営業所 ( 税関名称 ： NOHHI-NLC ( NACCS:5EWF6 ) )</t>
  </si>
  <si>
    <t>TEL : ( 0567 ) 66 - 3101 FAX : ( 0567 ) 66 - 3103</t>
  </si>
  <si>
    <t>名古屋市中村区名駅南３－１６－１１</t>
  </si>
  <si>
    <t>ブッキング受付窓口（書類提示先）</t>
  </si>
  <si>
    <t>非表示</t>
  </si>
  <si>
    <t>IGA</t>
  </si>
  <si>
    <t>EVER PEACE</t>
  </si>
  <si>
    <t>ACX ARGUERITE</t>
  </si>
  <si>
    <t>SKIP</t>
  </si>
  <si>
    <t>EVER PRIDE</t>
  </si>
  <si>
    <t>PERTH BRIDGE</t>
  </si>
  <si>
    <t>UNI-PACIFIC</t>
  </si>
  <si>
    <t>IMARI</t>
  </si>
  <si>
    <t>SITC HAKATA</t>
  </si>
  <si>
    <t>IKOMA</t>
  </si>
  <si>
    <t>ASIAN GYRO</t>
  </si>
  <si>
    <t>FROM NAGOYA TO HAIPHONG</t>
  </si>
  <si>
    <t>SITC</t>
  </si>
  <si>
    <r>
      <rPr>
        <sz val="10"/>
        <rFont val="ＭＳ Ｐゴシック"/>
        <family val="3"/>
      </rPr>
      <t>危険品受託</t>
    </r>
  </si>
  <si>
    <t>ETA HAIPHONG</t>
  </si>
  <si>
    <t>MOL EMERALD</t>
  </si>
  <si>
    <t>MOL EMISSARY</t>
  </si>
  <si>
    <t>MOL EMPIRE</t>
  </si>
  <si>
    <t>SANUKI</t>
  </si>
  <si>
    <t>ITALIAN EXPRESS</t>
  </si>
  <si>
    <t>SUMIRE</t>
  </si>
  <si>
    <t>HANSE ENERGY</t>
  </si>
  <si>
    <t>SITC FANGCHENG</t>
  </si>
  <si>
    <t>SITC YOKKAICHI</t>
  </si>
  <si>
    <t>UNI-PRUDENT</t>
  </si>
  <si>
    <t>SOGA</t>
  </si>
  <si>
    <t>SITC  CJV2</t>
  </si>
  <si>
    <t>SITC QINGDAO</t>
  </si>
  <si>
    <t>CAPE FRASER</t>
  </si>
  <si>
    <t>UNI-PROSPER</t>
  </si>
  <si>
    <t>MARE FOX</t>
  </si>
  <si>
    <t>EVER ALLY</t>
  </si>
  <si>
    <t>SITC HOCHIMINH</t>
  </si>
  <si>
    <t>HANSA PAPENBURG</t>
  </si>
  <si>
    <t>SITC DALIAN</t>
  </si>
  <si>
    <t>SITC SHENZHEN</t>
  </si>
  <si>
    <t>MOL EMINENCE</t>
  </si>
  <si>
    <t>SITC OSAKA</t>
  </si>
  <si>
    <t>UNI-PREMIER</t>
  </si>
  <si>
    <t>TEL:　( 052 ) 561 - 3136  E-MAIL : kokusai.nagoya3@nohhi.co.jp</t>
  </si>
  <si>
    <t>CAPE FLORES</t>
  </si>
  <si>
    <t>SITC NAGOYA</t>
  </si>
  <si>
    <t>FPMC CONTAINER 10</t>
  </si>
  <si>
    <t>UNI-PROMOTE</t>
  </si>
  <si>
    <t>SUZURAN</t>
  </si>
  <si>
    <t>SATSUKI</t>
  </si>
  <si>
    <t>MOUNT BOKOR</t>
  </si>
  <si>
    <t>ZENIT</t>
  </si>
  <si>
    <t>SITC KAOHSIUNG</t>
  </si>
  <si>
    <t>SITC KOBE</t>
  </si>
  <si>
    <t>SITC SHIMIZU</t>
  </si>
  <si>
    <t>PACIFIC TRADER</t>
  </si>
  <si>
    <t>RELIANCE</t>
  </si>
  <si>
    <t>REFLECTION</t>
  </si>
  <si>
    <t>TRINITY</t>
  </si>
  <si>
    <t>SITC TIANJIN</t>
  </si>
  <si>
    <t>黄色部分が変更されております。</t>
  </si>
  <si>
    <t>A.VESSEL</t>
  </si>
  <si>
    <t>SITC WEIHAI</t>
  </si>
  <si>
    <t>MARCLIFF</t>
  </si>
  <si>
    <t>TRIUMPH</t>
  </si>
  <si>
    <t>BAOHANG</t>
  </si>
  <si>
    <t>濃飛倉庫運輸株式会社　海外統括部　海外物流部</t>
  </si>
  <si>
    <t>CAPE FRANKLIN</t>
  </si>
  <si>
    <t>SITC HONGKONG</t>
  </si>
  <si>
    <t>AVRA C</t>
  </si>
  <si>
    <t>危険品注意事項</t>
  </si>
  <si>
    <t>＊１．危険品によっては、受託できないものもございますので、事前に担当者へお問い合わせください。</t>
  </si>
  <si>
    <t>＊３．ブッキング時に、製品安全データシート（MSDS)のコピーを担当者までファックスしてください。</t>
  </si>
  <si>
    <t>＊４．『危険物・有害物事前連絡表』、『危険物明細書』の原本は、貨物搬入日の3日前までにご提出ください。</t>
  </si>
  <si>
    <t>MAGNAVIA</t>
  </si>
  <si>
    <t>RESURGENCE</t>
  </si>
  <si>
    <t>EPONYMA</t>
  </si>
  <si>
    <t>ONE JVH</t>
  </si>
  <si>
    <t>COSCO JCV</t>
  </si>
  <si>
    <t>ONE</t>
  </si>
  <si>
    <t>COSCO</t>
  </si>
  <si>
    <t>CAIYUNHE</t>
  </si>
  <si>
    <t>JINYUNHE</t>
  </si>
  <si>
    <t>FENGYUNHE</t>
  </si>
  <si>
    <t>BOTANY BAY</t>
  </si>
  <si>
    <t>CORDELIA</t>
  </si>
  <si>
    <t>VIRA BHUM</t>
  </si>
  <si>
    <t>EVER GREEN NSD</t>
  </si>
  <si>
    <t>EVER</t>
  </si>
  <si>
    <r>
      <t>KAOHSIUNG</t>
    </r>
    <r>
      <rPr>
        <sz val="10"/>
        <rFont val="ＭＳ Ｐゴシック"/>
        <family val="3"/>
      </rPr>
      <t>経由</t>
    </r>
  </si>
  <si>
    <t>ANDERSON BRIDGE</t>
  </si>
  <si>
    <t>EVER BIRTH</t>
  </si>
  <si>
    <t>NORTHERN VIGOUR</t>
  </si>
  <si>
    <t>EVER BONNY</t>
  </si>
  <si>
    <t>EVER BALMY</t>
  </si>
  <si>
    <t>MOL HORIZON</t>
  </si>
  <si>
    <t>PEARL RIVER BRIDGE</t>
  </si>
  <si>
    <t>LAKONIA</t>
  </si>
  <si>
    <t>KARIN RAMBOW</t>
  </si>
  <si>
    <t>CAPE FLINT</t>
  </si>
  <si>
    <t>EVER BRACE</t>
  </si>
  <si>
    <t>SITC MOJI</t>
  </si>
  <si>
    <t>EVER BOOMY</t>
  </si>
  <si>
    <t>HYUNDAI HARMONY</t>
  </si>
  <si>
    <t>SITC YOKKAICHI</t>
  </si>
  <si>
    <t>＊２．危険品混載サービスのブッキングは、出港日１週間前までにお願い致します。</t>
  </si>
  <si>
    <t>JAKARTA BRIDGE</t>
  </si>
  <si>
    <t>EVER BASIS</t>
  </si>
  <si>
    <t>HORAI BRIDGE</t>
  </si>
  <si>
    <t>102S</t>
  </si>
  <si>
    <t>NO SERVICE</t>
  </si>
  <si>
    <t>103S</t>
  </si>
  <si>
    <t>QUEZON BRIDGE</t>
  </si>
  <si>
    <t>MIYUNHE</t>
  </si>
  <si>
    <t>EVER BOARD</t>
  </si>
  <si>
    <t>1910S</t>
  </si>
  <si>
    <t>1245-011S</t>
  </si>
  <si>
    <t>1246-017S</t>
  </si>
  <si>
    <t>1247-015S</t>
  </si>
  <si>
    <t>1248-005S</t>
  </si>
  <si>
    <t>1710S</t>
  </si>
  <si>
    <t>1712S</t>
  </si>
  <si>
    <t>232S</t>
  </si>
  <si>
    <t>IWASHIRO</t>
  </si>
  <si>
    <t>016S</t>
  </si>
  <si>
    <t>233S</t>
  </si>
  <si>
    <t>017S</t>
  </si>
  <si>
    <t>1912S</t>
  </si>
  <si>
    <t>1914S</t>
  </si>
  <si>
    <t>危険品・消防法該当　受託不可</t>
  </si>
  <si>
    <t>混載 NO SERVICE</t>
  </si>
  <si>
    <t>234S</t>
  </si>
  <si>
    <t>104S</t>
  </si>
  <si>
    <t>018S</t>
  </si>
  <si>
    <t>AS SOPHIA</t>
  </si>
  <si>
    <t>002S</t>
  </si>
  <si>
    <t>105S</t>
  </si>
  <si>
    <t>019S</t>
  </si>
  <si>
    <t>RHL ASTRUM</t>
  </si>
  <si>
    <t>1714S</t>
  </si>
  <si>
    <t>1716S</t>
  </si>
  <si>
    <t>SITC SHIDAO</t>
  </si>
  <si>
    <t>1916S</t>
  </si>
  <si>
    <t>1251-016S</t>
  </si>
  <si>
    <t>1252-006S</t>
  </si>
  <si>
    <t>1253-013S</t>
  </si>
  <si>
    <t>EVER BUILD</t>
  </si>
  <si>
    <t>1254-003S</t>
  </si>
  <si>
    <t>1255-017S</t>
  </si>
  <si>
    <t>1256-007S</t>
  </si>
  <si>
    <t>AS SOPHIA</t>
  </si>
  <si>
    <t>PEARL RIVER BRIDGE</t>
  </si>
  <si>
    <t>106S</t>
  </si>
  <si>
    <t>003S</t>
  </si>
  <si>
    <t>020S</t>
  </si>
  <si>
    <t>004S</t>
  </si>
  <si>
    <t>-</t>
  </si>
  <si>
    <t>1718S</t>
  </si>
  <si>
    <t>1720S</t>
  </si>
  <si>
    <t>1918S</t>
  </si>
  <si>
    <t>1920S</t>
  </si>
  <si>
    <t>1258-004S</t>
  </si>
  <si>
    <t>1259-022S</t>
  </si>
  <si>
    <t>1260-008S</t>
  </si>
  <si>
    <t>1257-014S</t>
  </si>
  <si>
    <t>107S</t>
  </si>
  <si>
    <t>BINDI IPSA</t>
  </si>
  <si>
    <t>BINDI IPSA</t>
  </si>
  <si>
    <t>005S</t>
  </si>
  <si>
    <t>混載便ノーサービス</t>
  </si>
  <si>
    <t>006S</t>
  </si>
  <si>
    <t>108S</t>
  </si>
  <si>
    <t>1722S</t>
  </si>
  <si>
    <t>1922S</t>
  </si>
  <si>
    <t>109S</t>
  </si>
  <si>
    <t>ST.MARY</t>
  </si>
  <si>
    <t>110S</t>
  </si>
  <si>
    <t>1724S</t>
  </si>
  <si>
    <t>1726S</t>
  </si>
  <si>
    <t>1924S</t>
  </si>
  <si>
    <t>1944S</t>
  </si>
  <si>
    <t>OCEANA</t>
  </si>
  <si>
    <t>OCEANA</t>
  </si>
  <si>
    <t>111S</t>
  </si>
  <si>
    <t>NORDMAAS</t>
  </si>
  <si>
    <t>NORDMAAS</t>
  </si>
  <si>
    <t>112S</t>
  </si>
  <si>
    <t>1728S</t>
  </si>
  <si>
    <t>1730S</t>
  </si>
  <si>
    <t>1946S</t>
  </si>
  <si>
    <t>1926S</t>
  </si>
  <si>
    <t>1928S</t>
  </si>
  <si>
    <t>1948S</t>
  </si>
  <si>
    <t>113S</t>
  </si>
  <si>
    <t>114S</t>
  </si>
  <si>
    <t>1732S</t>
  </si>
  <si>
    <t>1734S</t>
  </si>
  <si>
    <t>1930S</t>
  </si>
  <si>
    <t>1950S</t>
  </si>
  <si>
    <t>1932S</t>
  </si>
  <si>
    <t>1952S</t>
  </si>
  <si>
    <t>007S</t>
  </si>
  <si>
    <t>115S</t>
  </si>
  <si>
    <t>008S</t>
  </si>
  <si>
    <t>116S</t>
  </si>
  <si>
    <t>1934S</t>
  </si>
  <si>
    <t>2002S</t>
  </si>
  <si>
    <t>1736S</t>
  </si>
  <si>
    <t>混載不可</t>
  </si>
  <si>
    <t>SITC YANTAI</t>
  </si>
  <si>
    <t>2004S</t>
  </si>
  <si>
    <t>1738S</t>
  </si>
  <si>
    <t>TSL</t>
  </si>
  <si>
    <t>LANTAU BREEZE</t>
  </si>
  <si>
    <t>117S</t>
  </si>
  <si>
    <t>010S</t>
  </si>
  <si>
    <t>NO SERVICE</t>
  </si>
  <si>
    <t>2006S</t>
  </si>
  <si>
    <t>118S</t>
  </si>
  <si>
    <t>009S</t>
  </si>
  <si>
    <t>TBA</t>
  </si>
  <si>
    <t>A VESSEL</t>
  </si>
  <si>
    <t>1740S</t>
  </si>
  <si>
    <t>A VESSEL</t>
  </si>
  <si>
    <t>REFLECTION</t>
  </si>
  <si>
    <t>2006S</t>
  </si>
  <si>
    <t>TBA</t>
  </si>
  <si>
    <t>----</t>
  </si>
  <si>
    <t>SITC</t>
  </si>
  <si>
    <t>JTK2</t>
  </si>
  <si>
    <t>JTK</t>
  </si>
  <si>
    <t>TS LINES</t>
  </si>
  <si>
    <t>Sun</t>
  </si>
  <si>
    <t>NORDPUMA</t>
  </si>
  <si>
    <t>119S</t>
  </si>
  <si>
    <t>PENANG BRIDGE</t>
  </si>
  <si>
    <t>021S</t>
  </si>
  <si>
    <t>120S</t>
  </si>
  <si>
    <t>CAPE NABIL</t>
  </si>
  <si>
    <t>1742S</t>
  </si>
  <si>
    <t>1744S</t>
  </si>
  <si>
    <t>20007S</t>
  </si>
  <si>
    <t>TS SHANGHAI</t>
  </si>
  <si>
    <t>20006S</t>
  </si>
  <si>
    <t>TS YOKOHAMA</t>
  </si>
  <si>
    <t>20005S</t>
  </si>
  <si>
    <t>20008S</t>
  </si>
  <si>
    <t>20009S</t>
  </si>
  <si>
    <t>ULTIMA</t>
  </si>
  <si>
    <t>20004S</t>
  </si>
  <si>
    <t>ESTIMA</t>
  </si>
  <si>
    <t>LANTAU BRIDGE</t>
  </si>
  <si>
    <t>1295-031S</t>
  </si>
  <si>
    <t>1296-017S</t>
  </si>
  <si>
    <t>1297-032S</t>
  </si>
  <si>
    <t>1298-014S</t>
  </si>
  <si>
    <t>1299-032S</t>
  </si>
  <si>
    <t>022S</t>
  </si>
  <si>
    <t>121S</t>
  </si>
  <si>
    <t>023S</t>
  </si>
  <si>
    <t>1300-018S</t>
  </si>
  <si>
    <t>1301-003S</t>
  </si>
  <si>
    <t>1302-015S</t>
  </si>
  <si>
    <t>2010S</t>
  </si>
  <si>
    <t>SITC OSAKA</t>
  </si>
  <si>
    <t>2014S</t>
  </si>
  <si>
    <t>2012S</t>
  </si>
  <si>
    <t>2016S</t>
  </si>
  <si>
    <t>1746S</t>
  </si>
  <si>
    <t>20010S</t>
  </si>
  <si>
    <t>20011S</t>
  </si>
  <si>
    <t>MARCONNECTICUT</t>
  </si>
  <si>
    <t>20022S</t>
  </si>
  <si>
    <t>20023S</t>
  </si>
  <si>
    <t>122S</t>
  </si>
  <si>
    <t>024S</t>
  </si>
  <si>
    <t>123S</t>
  </si>
  <si>
    <t>RHL AQUA</t>
  </si>
  <si>
    <t>1748S</t>
  </si>
  <si>
    <t>1750S</t>
  </si>
  <si>
    <t>SITC LIANYUNGANG</t>
  </si>
  <si>
    <t>2018S</t>
  </si>
  <si>
    <t>1303-033S</t>
  </si>
  <si>
    <t>1304-019S</t>
  </si>
  <si>
    <t>1305-034S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</si>
</sst>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mmm\-yyyy"/>
    <numFmt numFmtId="202" formatCode="[&lt;=999]000;[&lt;=9999]000\-00;000\-0000"/>
    <numFmt numFmtId="203" formatCode="&quot;00000&quot;"/>
    <numFmt numFmtId="204" formatCode="###&quot;S&quot;"/>
    <numFmt numFmtId="205" formatCode="0##&quot;S&quot;"/>
    <numFmt numFmtId="206" formatCode="0_ "/>
    <numFmt numFmtId="207" formatCode="00##&quot;S&quot;"/>
    <numFmt numFmtId="208" formatCode="&quot;&quot;General&quot;S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67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HGSｺﾞｼｯｸM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indexed="9"/>
      <name val="Courier New"/>
      <family val="3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6"/>
      <name val="Calibri"/>
      <family val="2"/>
    </font>
    <font>
      <b/>
      <sz val="11"/>
      <name val="ＭＳ Ｐゴシック"/>
      <family val="3"/>
    </font>
    <font>
      <sz val="6"/>
      <name val="ＭＳ Ｐ明朝"/>
      <family val="1"/>
    </font>
    <font>
      <strike/>
      <sz val="10"/>
      <name val="Calibri"/>
      <family val="2"/>
    </font>
    <font>
      <strike/>
      <sz val="11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2" applyNumberFormat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10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3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4" fillId="3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6" fillId="0" borderId="0" xfId="70" applyFont="1" applyFill="1" applyAlignment="1">
      <alignment shrinkToFit="1"/>
      <protection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horizontal="right" shrinkToFit="1"/>
      <protection/>
    </xf>
    <xf numFmtId="49" fontId="14" fillId="0" borderId="0" xfId="70" applyNumberFormat="1" applyFont="1" applyFill="1" applyAlignment="1">
      <alignment horizontal="center" shrinkToFit="1"/>
      <protection/>
    </xf>
    <xf numFmtId="0" fontId="14" fillId="0" borderId="0" xfId="70" applyFont="1" applyFill="1" applyAlignment="1">
      <alignment vertical="center" shrinkToFit="1"/>
      <protection/>
    </xf>
    <xf numFmtId="0" fontId="7" fillId="0" borderId="0" xfId="70" applyFont="1" applyFill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177" fontId="14" fillId="0" borderId="0" xfId="70" applyNumberFormat="1" applyFont="1" applyFill="1" applyAlignment="1">
      <alignment horizontal="left" vertical="center" shrinkToFit="1"/>
      <protection/>
    </xf>
    <xf numFmtId="179" fontId="13" fillId="0" borderId="0" xfId="70" applyNumberFormat="1" applyFont="1" applyFill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horizontal="center" vertical="center" shrinkToFit="1"/>
      <protection/>
    </xf>
    <xf numFmtId="179" fontId="13" fillId="0" borderId="0" xfId="70" applyNumberFormat="1" applyFont="1" applyFill="1" applyAlignment="1">
      <alignment horizontal="center" vertical="center" shrinkToFit="1"/>
      <protection/>
    </xf>
    <xf numFmtId="0" fontId="21" fillId="0" borderId="0" xfId="70" applyFont="1" applyFill="1" applyBorder="1" applyAlignment="1">
      <alignment vertical="center"/>
      <protection/>
    </xf>
    <xf numFmtId="179" fontId="13" fillId="0" borderId="0" xfId="70" applyNumberFormat="1" applyFont="1" applyFill="1" applyBorder="1" applyAlignment="1">
      <alignment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22" fillId="0" borderId="0" xfId="70" applyFont="1" applyFill="1" applyAlignment="1">
      <alignment shrinkToFit="1"/>
      <protection/>
    </xf>
    <xf numFmtId="0" fontId="7" fillId="0" borderId="0" xfId="70" applyFont="1" applyFill="1" applyAlignment="1">
      <alignment shrinkToFit="1"/>
      <protection/>
    </xf>
    <xf numFmtId="181" fontId="17" fillId="35" borderId="16" xfId="70" applyNumberFormat="1" applyFont="1" applyFill="1" applyBorder="1" applyAlignment="1">
      <alignment horizontal="center" vertical="center" shrinkToFit="1"/>
      <protection/>
    </xf>
    <xf numFmtId="176" fontId="17" fillId="35" borderId="17" xfId="70" applyNumberFormat="1" applyFont="1" applyFill="1" applyBorder="1" applyAlignment="1">
      <alignment horizontal="center" vertical="center" shrinkToFit="1"/>
      <protection/>
    </xf>
    <xf numFmtId="181" fontId="17" fillId="35" borderId="17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vertical="center"/>
      <protection/>
    </xf>
    <xf numFmtId="0" fontId="17" fillId="35" borderId="18" xfId="70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vertical="center" shrinkToFit="1"/>
      <protection/>
    </xf>
    <xf numFmtId="0" fontId="14" fillId="0" borderId="19" xfId="70" applyFont="1" applyFill="1" applyBorder="1" applyAlignment="1">
      <alignment horizontal="center" vertical="center" shrinkToFit="1"/>
      <protection/>
    </xf>
    <xf numFmtId="0" fontId="14" fillId="35" borderId="20" xfId="70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 shrinkToFit="1"/>
      <protection/>
    </xf>
    <xf numFmtId="0" fontId="23" fillId="0" borderId="0" xfId="70" applyNumberFormat="1" applyFont="1" applyFill="1" applyBorder="1" applyAlignment="1">
      <alignment vertical="center"/>
      <protection/>
    </xf>
    <xf numFmtId="0" fontId="14" fillId="35" borderId="21" xfId="70" applyFont="1" applyFill="1" applyBorder="1" applyAlignment="1">
      <alignment horizontal="center" vertical="center" shrinkToFit="1"/>
      <protection/>
    </xf>
    <xf numFmtId="0" fontId="14" fillId="36" borderId="22" xfId="70" applyFont="1" applyFill="1" applyBorder="1" applyAlignment="1">
      <alignment vertical="center" shrinkToFit="1"/>
      <protection/>
    </xf>
    <xf numFmtId="0" fontId="14" fillId="36" borderId="23" xfId="70" applyFont="1" applyFill="1" applyBorder="1" applyAlignment="1">
      <alignment vertical="center" shrinkToFit="1"/>
      <protection/>
    </xf>
    <xf numFmtId="206" fontId="13" fillId="36" borderId="24" xfId="70" applyNumberFormat="1" applyFont="1" applyFill="1" applyBorder="1" applyAlignment="1">
      <alignment horizontal="center" vertical="center" shrinkToFit="1"/>
      <protection/>
    </xf>
    <xf numFmtId="181" fontId="18" fillId="36" borderId="25" xfId="70" applyNumberFormat="1" applyFont="1" applyFill="1" applyBorder="1" applyAlignment="1">
      <alignment horizontal="center" vertical="center" shrinkToFit="1"/>
      <protection/>
    </xf>
    <xf numFmtId="181" fontId="17" fillId="36" borderId="25" xfId="70" applyNumberFormat="1" applyFont="1" applyFill="1" applyBorder="1" applyAlignment="1">
      <alignment horizontal="center" vertical="center" shrinkToFit="1"/>
      <protection/>
    </xf>
    <xf numFmtId="176" fontId="17" fillId="36" borderId="26" xfId="70" applyNumberFormat="1" applyFont="1" applyFill="1" applyBorder="1" applyAlignment="1">
      <alignment horizontal="center" vertical="center" shrinkToFit="1"/>
      <protection/>
    </xf>
    <xf numFmtId="0" fontId="14" fillId="36" borderId="27" xfId="70" applyFont="1" applyFill="1" applyBorder="1" applyAlignment="1">
      <alignment horizontal="center" vertical="center" shrinkToFit="1"/>
      <protection/>
    </xf>
    <xf numFmtId="206" fontId="13" fillId="36" borderId="28" xfId="70" applyNumberFormat="1" applyFont="1" applyFill="1" applyBorder="1" applyAlignment="1">
      <alignment horizontal="center" vertical="center" shrinkToFit="1"/>
      <protection/>
    </xf>
    <xf numFmtId="181" fontId="18" fillId="36" borderId="16" xfId="70" applyNumberFormat="1" applyFont="1" applyFill="1" applyBorder="1" applyAlignment="1">
      <alignment horizontal="center" vertical="center" shrinkToFit="1"/>
      <protection/>
    </xf>
    <xf numFmtId="181" fontId="17" fillId="36" borderId="16" xfId="70" applyNumberFormat="1" applyFont="1" applyFill="1" applyBorder="1" applyAlignment="1">
      <alignment horizontal="center" vertical="center" shrinkToFit="1"/>
      <protection/>
    </xf>
    <xf numFmtId="176" fontId="17" fillId="36" borderId="17" xfId="70" applyNumberFormat="1" applyFont="1" applyFill="1" applyBorder="1" applyAlignment="1">
      <alignment horizontal="center" vertical="center" shrinkToFit="1"/>
      <protection/>
    </xf>
    <xf numFmtId="0" fontId="14" fillId="36" borderId="20" xfId="70" applyFont="1" applyFill="1" applyBorder="1" applyAlignment="1">
      <alignment horizontal="center" vertical="center" shrinkToFit="1"/>
      <protection/>
    </xf>
    <xf numFmtId="198" fontId="14" fillId="35" borderId="23" xfId="70" applyNumberFormat="1" applyFont="1" applyFill="1" applyBorder="1" applyAlignment="1">
      <alignment vertical="center" shrinkToFit="1"/>
      <protection/>
    </xf>
    <xf numFmtId="183" fontId="14" fillId="35" borderId="17" xfId="70" applyNumberFormat="1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15" fillId="0" borderId="0" xfId="70" applyFont="1" applyFill="1" applyBorder="1" applyAlignment="1">
      <alignment vertical="center"/>
      <protection/>
    </xf>
    <xf numFmtId="176" fontId="17" fillId="35" borderId="29" xfId="70" applyNumberFormat="1" applyFont="1" applyFill="1" applyBorder="1" applyAlignment="1">
      <alignment horizontal="center" vertical="center" shrinkToFit="1"/>
      <protection/>
    </xf>
    <xf numFmtId="180" fontId="17" fillId="35" borderId="29" xfId="70" applyNumberFormat="1" applyFont="1" applyFill="1" applyBorder="1" applyAlignment="1">
      <alignment horizontal="center" vertical="center" shrinkToFit="1"/>
      <protection/>
    </xf>
    <xf numFmtId="176" fontId="18" fillId="36" borderId="30" xfId="70" applyNumberFormat="1" applyFont="1" applyFill="1" applyBorder="1" applyAlignment="1">
      <alignment horizontal="center" vertical="center" shrinkToFit="1"/>
      <protection/>
    </xf>
    <xf numFmtId="180" fontId="17" fillId="36" borderId="26" xfId="70" applyNumberFormat="1" applyFont="1" applyFill="1" applyBorder="1" applyAlignment="1">
      <alignment horizontal="center" vertical="center" shrinkToFit="1"/>
      <protection/>
    </xf>
    <xf numFmtId="176" fontId="17" fillId="36" borderId="31" xfId="70" applyNumberFormat="1" applyFont="1" applyFill="1" applyBorder="1" applyAlignment="1">
      <alignment horizontal="center" vertical="center" shrinkToFit="1"/>
      <protection/>
    </xf>
    <xf numFmtId="176" fontId="18" fillId="36" borderId="32" xfId="70" applyNumberFormat="1" applyFont="1" applyFill="1" applyBorder="1" applyAlignment="1">
      <alignment horizontal="center" vertical="center" shrinkToFit="1"/>
      <protection/>
    </xf>
    <xf numFmtId="180" fontId="17" fillId="36" borderId="17" xfId="70" applyNumberFormat="1" applyFont="1" applyFill="1" applyBorder="1" applyAlignment="1">
      <alignment horizontal="center" vertical="center" shrinkToFit="1"/>
      <protection/>
    </xf>
    <xf numFmtId="176" fontId="17" fillId="36" borderId="29" xfId="70" applyNumberFormat="1" applyFont="1" applyFill="1" applyBorder="1" applyAlignment="1">
      <alignment horizontal="center" vertical="center" shrinkToFit="1"/>
      <protection/>
    </xf>
    <xf numFmtId="0" fontId="17" fillId="36" borderId="18" xfId="70" applyFont="1" applyFill="1" applyBorder="1" applyAlignment="1">
      <alignment horizontal="center" vertical="center" shrinkToFit="1"/>
      <protection/>
    </xf>
    <xf numFmtId="0" fontId="22" fillId="0" borderId="33" xfId="70" applyFont="1" applyFill="1" applyBorder="1" applyAlignment="1">
      <alignment horizontal="center" vertical="center" shrinkToFit="1"/>
      <protection/>
    </xf>
    <xf numFmtId="0" fontId="14" fillId="37" borderId="34" xfId="70" applyFont="1" applyFill="1" applyBorder="1" applyAlignment="1">
      <alignment vertical="center" shrinkToFit="1"/>
      <protection/>
    </xf>
    <xf numFmtId="206" fontId="14" fillId="37" borderId="35" xfId="70" applyNumberFormat="1" applyFont="1" applyFill="1" applyBorder="1" applyAlignment="1">
      <alignment horizontal="center" vertical="center" shrinkToFit="1"/>
      <protection/>
    </xf>
    <xf numFmtId="176" fontId="17" fillId="37" borderId="36" xfId="70" applyNumberFormat="1" applyFont="1" applyFill="1" applyBorder="1" applyAlignment="1">
      <alignment horizontal="center" vertical="center" shrinkToFit="1"/>
      <protection/>
    </xf>
    <xf numFmtId="181" fontId="17" fillId="37" borderId="37" xfId="70" applyNumberFormat="1" applyFont="1" applyFill="1" applyBorder="1" applyAlignment="1">
      <alignment horizontal="center" vertical="center" shrinkToFit="1"/>
      <protection/>
    </xf>
    <xf numFmtId="176" fontId="17" fillId="37" borderId="21" xfId="70" applyNumberFormat="1" applyFont="1" applyFill="1" applyBorder="1" applyAlignment="1">
      <alignment horizontal="center" vertical="center" shrinkToFit="1"/>
      <protection/>
    </xf>
    <xf numFmtId="181" fontId="17" fillId="37" borderId="21" xfId="70" applyNumberFormat="1" applyFont="1" applyFill="1" applyBorder="1" applyAlignment="1">
      <alignment horizontal="center" vertical="center" shrinkToFit="1"/>
      <protection/>
    </xf>
    <xf numFmtId="180" fontId="17" fillId="37" borderId="38" xfId="70" applyNumberFormat="1" applyFont="1" applyFill="1" applyBorder="1" applyAlignment="1">
      <alignment horizontal="center" vertical="center" shrinkToFit="1"/>
      <protection/>
    </xf>
    <xf numFmtId="176" fontId="17" fillId="37" borderId="38" xfId="70" applyNumberFormat="1" applyFont="1" applyFill="1" applyBorder="1" applyAlignment="1">
      <alignment horizontal="center" vertical="center" shrinkToFit="1"/>
      <protection/>
    </xf>
    <xf numFmtId="0" fontId="14" fillId="37" borderId="39" xfId="70" applyFont="1" applyFill="1" applyBorder="1" applyAlignment="1">
      <alignment horizontal="center" vertical="center" shrinkToFit="1"/>
      <protection/>
    </xf>
    <xf numFmtId="0" fontId="14" fillId="37" borderId="21" xfId="70" applyFont="1" applyFill="1" applyBorder="1" applyAlignment="1">
      <alignment horizontal="center" vertical="center" shrinkToFit="1"/>
      <protection/>
    </xf>
    <xf numFmtId="0" fontId="17" fillId="37" borderId="40" xfId="70" applyFont="1" applyFill="1" applyBorder="1" applyAlignment="1">
      <alignment horizontal="center" vertical="center" shrinkToFit="1"/>
      <protection/>
    </xf>
    <xf numFmtId="0" fontId="22" fillId="38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4" fillId="0" borderId="0" xfId="70" applyFont="1" applyFill="1" applyBorder="1" applyAlignment="1">
      <alignment vertical="center" shrinkToFit="1"/>
      <protection/>
    </xf>
    <xf numFmtId="206" fontId="14" fillId="0" borderId="0" xfId="70" applyNumberFormat="1" applyFont="1" applyFill="1" applyBorder="1" applyAlignment="1">
      <alignment horizontal="center" vertical="center" shrinkToFit="1"/>
      <protection/>
    </xf>
    <xf numFmtId="176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39" borderId="0" xfId="70" applyNumberFormat="1" applyFont="1" applyFill="1" applyBorder="1" applyAlignment="1">
      <alignment horizontal="center" vertical="center" shrinkToFit="1"/>
      <protection/>
    </xf>
    <xf numFmtId="180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0" borderId="0" xfId="70" applyNumberFormat="1" applyFont="1" applyFill="1" applyBorder="1" applyAlignment="1">
      <alignment horizontal="center" vertical="center" shrinkToFit="1"/>
      <protection/>
    </xf>
    <xf numFmtId="0" fontId="14" fillId="39" borderId="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39" borderId="0" xfId="70" applyFont="1" applyFill="1" applyBorder="1" applyAlignment="1">
      <alignment horizontal="center" vertical="center" shrinkToFit="1"/>
      <protection/>
    </xf>
    <xf numFmtId="0" fontId="22" fillId="0" borderId="41" xfId="70" applyFont="1" applyFill="1" applyBorder="1" applyAlignment="1">
      <alignment horizontal="center" vertical="center" shrinkToFit="1"/>
      <protection/>
    </xf>
    <xf numFmtId="0" fontId="22" fillId="0" borderId="42" xfId="70" applyFont="1" applyFill="1" applyBorder="1" applyAlignment="1">
      <alignment horizontal="center" vertical="center" shrinkToFit="1"/>
      <protection/>
    </xf>
    <xf numFmtId="0" fontId="7" fillId="0" borderId="43" xfId="70" applyFont="1" applyFill="1" applyBorder="1" applyAlignment="1">
      <alignment horizontal="center" vertical="center" shrinkToFit="1"/>
      <protection/>
    </xf>
    <xf numFmtId="176" fontId="17" fillId="40" borderId="36" xfId="70" applyNumberFormat="1" applyFont="1" applyFill="1" applyBorder="1" applyAlignment="1">
      <alignment horizontal="center" vertical="center" shrinkToFit="1"/>
      <protection/>
    </xf>
    <xf numFmtId="181" fontId="17" fillId="40" borderId="37" xfId="70" applyNumberFormat="1" applyFont="1" applyFill="1" applyBorder="1" applyAlignment="1">
      <alignment horizontal="center" vertical="center" shrinkToFit="1"/>
      <protection/>
    </xf>
    <xf numFmtId="0" fontId="14" fillId="36" borderId="44" xfId="70" applyFont="1" applyFill="1" applyBorder="1" applyAlignment="1">
      <alignment vertical="center" shrinkToFit="1"/>
      <protection/>
    </xf>
    <xf numFmtId="206" fontId="13" fillId="36" borderId="45" xfId="70" applyNumberFormat="1" applyFont="1" applyFill="1" applyBorder="1" applyAlignment="1">
      <alignment horizontal="center" vertical="center" shrinkToFit="1"/>
      <protection/>
    </xf>
    <xf numFmtId="176" fontId="18" fillId="36" borderId="46" xfId="70" applyNumberFormat="1" applyFont="1" applyFill="1" applyBorder="1" applyAlignment="1">
      <alignment horizontal="center" vertical="center" shrinkToFit="1"/>
      <protection/>
    </xf>
    <xf numFmtId="181" fontId="18" fillId="36" borderId="47" xfId="70" applyNumberFormat="1" applyFont="1" applyFill="1" applyBorder="1" applyAlignment="1">
      <alignment horizontal="center" vertical="center" shrinkToFit="1"/>
      <protection/>
    </xf>
    <xf numFmtId="176" fontId="17" fillId="36" borderId="0" xfId="70" applyNumberFormat="1" applyFont="1" applyFill="1" applyBorder="1" applyAlignment="1">
      <alignment horizontal="center" vertical="center" shrinkToFit="1"/>
      <protection/>
    </xf>
    <xf numFmtId="181" fontId="17" fillId="36" borderId="47" xfId="70" applyNumberFormat="1" applyFont="1" applyFill="1" applyBorder="1" applyAlignment="1">
      <alignment horizontal="center" vertical="center" shrinkToFit="1"/>
      <protection/>
    </xf>
    <xf numFmtId="180" fontId="17" fillId="36" borderId="0" xfId="70" applyNumberFormat="1" applyFont="1" applyFill="1" applyBorder="1" applyAlignment="1">
      <alignment horizontal="center" vertical="center" shrinkToFit="1"/>
      <protection/>
    </xf>
    <xf numFmtId="176" fontId="17" fillId="36" borderId="48" xfId="70" applyNumberFormat="1" applyFont="1" applyFill="1" applyBorder="1" applyAlignment="1">
      <alignment horizontal="center" vertical="center" shrinkToFit="1"/>
      <protection/>
    </xf>
    <xf numFmtId="0" fontId="14" fillId="36" borderId="49" xfId="70" applyFont="1" applyFill="1" applyBorder="1" applyAlignment="1">
      <alignment horizontal="center" vertical="center" shrinkToFit="1"/>
      <protection/>
    </xf>
    <xf numFmtId="0" fontId="17" fillId="36" borderId="50" xfId="70" applyFont="1" applyFill="1" applyBorder="1" applyAlignment="1">
      <alignment horizontal="center" vertical="center" shrinkToFit="1"/>
      <protection/>
    </xf>
    <xf numFmtId="198" fontId="14" fillId="35" borderId="22" xfId="70" applyNumberFormat="1" applyFont="1" applyFill="1" applyBorder="1" applyAlignment="1">
      <alignment vertical="center" shrinkToFit="1"/>
      <protection/>
    </xf>
    <xf numFmtId="183" fontId="14" fillId="35" borderId="26" xfId="70" applyNumberFormat="1" applyFont="1" applyFill="1" applyBorder="1" applyAlignment="1">
      <alignment horizontal="center" vertical="center" shrinkToFit="1"/>
      <protection/>
    </xf>
    <xf numFmtId="176" fontId="17" fillId="35" borderId="30" xfId="70" applyNumberFormat="1" applyFont="1" applyFill="1" applyBorder="1" applyAlignment="1">
      <alignment horizontal="center" vertical="center" shrinkToFit="1"/>
      <protection/>
    </xf>
    <xf numFmtId="181" fontId="17" fillId="35" borderId="25" xfId="70" applyNumberFormat="1" applyFont="1" applyFill="1" applyBorder="1" applyAlignment="1">
      <alignment horizontal="center" vertical="center" shrinkToFit="1"/>
      <protection/>
    </xf>
    <xf numFmtId="176" fontId="17" fillId="35" borderId="26" xfId="70" applyNumberFormat="1" applyFont="1" applyFill="1" applyBorder="1" applyAlignment="1">
      <alignment horizontal="center" vertical="center" shrinkToFit="1"/>
      <protection/>
    </xf>
    <xf numFmtId="181" fontId="17" fillId="35" borderId="26" xfId="70" applyNumberFormat="1" applyFont="1" applyFill="1" applyBorder="1" applyAlignment="1">
      <alignment horizontal="center" vertical="center" shrinkToFit="1"/>
      <protection/>
    </xf>
    <xf numFmtId="180" fontId="17" fillId="35" borderId="31" xfId="70" applyNumberFormat="1" applyFont="1" applyFill="1" applyBorder="1" applyAlignment="1">
      <alignment horizontal="center" vertical="center" shrinkToFit="1"/>
      <protection/>
    </xf>
    <xf numFmtId="176" fontId="17" fillId="35" borderId="31" xfId="70" applyNumberFormat="1" applyFont="1" applyFill="1" applyBorder="1" applyAlignment="1">
      <alignment horizontal="center" vertical="center" shrinkToFit="1"/>
      <protection/>
    </xf>
    <xf numFmtId="0" fontId="14" fillId="35" borderId="27" xfId="70" applyFont="1" applyFill="1" applyBorder="1" applyAlignment="1">
      <alignment horizontal="center" vertical="center" shrinkToFit="1"/>
      <protection/>
    </xf>
    <xf numFmtId="0" fontId="14" fillId="35" borderId="26" xfId="70" applyFont="1" applyFill="1" applyBorder="1" applyAlignment="1">
      <alignment horizontal="center" vertical="center" shrinkToFit="1"/>
      <protection/>
    </xf>
    <xf numFmtId="0" fontId="17" fillId="35" borderId="51" xfId="70" applyFont="1" applyFill="1" applyBorder="1" applyAlignment="1">
      <alignment horizontal="center" vertical="center" shrinkToFit="1"/>
      <protection/>
    </xf>
    <xf numFmtId="0" fontId="6" fillId="0" borderId="52" xfId="70" applyFont="1" applyFill="1" applyBorder="1" applyAlignment="1">
      <alignment vertical="center" shrinkToFit="1"/>
      <protection/>
    </xf>
    <xf numFmtId="0" fontId="6" fillId="0" borderId="53" xfId="70" applyFont="1" applyFill="1" applyBorder="1" applyAlignment="1">
      <alignment vertical="center" shrinkToFit="1"/>
      <protection/>
    </xf>
    <xf numFmtId="0" fontId="6" fillId="0" borderId="54" xfId="70" applyFont="1" applyFill="1" applyBorder="1" applyAlignment="1">
      <alignment vertical="center" shrinkToFit="1"/>
      <protection/>
    </xf>
    <xf numFmtId="0" fontId="14" fillId="37" borderId="55" xfId="70" applyFont="1" applyFill="1" applyBorder="1" applyAlignment="1">
      <alignment vertical="center" shrinkToFit="1"/>
      <protection/>
    </xf>
    <xf numFmtId="49" fontId="14" fillId="37" borderId="56" xfId="70" applyNumberFormat="1" applyFont="1" applyFill="1" applyBorder="1" applyAlignment="1" quotePrefix="1">
      <alignment horizontal="center" vertical="center" shrinkToFit="1"/>
      <protection/>
    </xf>
    <xf numFmtId="176" fontId="17" fillId="37" borderId="57" xfId="70" applyNumberFormat="1" applyFont="1" applyFill="1" applyBorder="1" applyAlignment="1">
      <alignment horizontal="center" vertical="center" shrinkToFit="1"/>
      <protection/>
    </xf>
    <xf numFmtId="181" fontId="17" fillId="37" borderId="58" xfId="70" applyNumberFormat="1" applyFont="1" applyFill="1" applyBorder="1" applyAlignment="1">
      <alignment horizontal="center" vertical="center" shrinkToFit="1"/>
      <protection/>
    </xf>
    <xf numFmtId="176" fontId="17" fillId="37" borderId="13" xfId="70" applyNumberFormat="1" applyFont="1" applyFill="1" applyBorder="1" applyAlignment="1">
      <alignment horizontal="center" vertical="center" shrinkToFit="1"/>
      <protection/>
    </xf>
    <xf numFmtId="181" fontId="17" fillId="37" borderId="13" xfId="70" applyNumberFormat="1" applyFont="1" applyFill="1" applyBorder="1" applyAlignment="1">
      <alignment horizontal="center" vertical="center" shrinkToFit="1"/>
      <protection/>
    </xf>
    <xf numFmtId="180" fontId="17" fillId="37" borderId="59" xfId="70" applyNumberFormat="1" applyFont="1" applyFill="1" applyBorder="1" applyAlignment="1">
      <alignment horizontal="center" vertical="center" shrinkToFit="1"/>
      <protection/>
    </xf>
    <xf numFmtId="176" fontId="17" fillId="37" borderId="59" xfId="70" applyNumberFormat="1" applyFont="1" applyFill="1" applyBorder="1" applyAlignment="1">
      <alignment horizontal="center" vertical="center" shrinkToFit="1"/>
      <protection/>
    </xf>
    <xf numFmtId="0" fontId="14" fillId="37" borderId="13" xfId="70" applyFont="1" applyFill="1" applyBorder="1" applyAlignment="1">
      <alignment horizontal="center" vertical="center" shrinkToFit="1"/>
      <protection/>
    </xf>
    <xf numFmtId="0" fontId="17" fillId="41" borderId="60" xfId="70" applyFont="1" applyFill="1" applyBorder="1" applyAlignment="1">
      <alignment horizontal="center" vertical="center" shrinkToFit="1"/>
      <protection/>
    </xf>
    <xf numFmtId="0" fontId="17" fillId="0" borderId="0" xfId="70" applyFont="1" applyFill="1" applyBorder="1" applyAlignment="1">
      <alignment vertical="center"/>
      <protection/>
    </xf>
    <xf numFmtId="176" fontId="17" fillId="38" borderId="59" xfId="70" applyNumberFormat="1" applyFont="1" applyFill="1" applyBorder="1" applyAlignment="1">
      <alignment horizontal="center" vertical="center" shrinkToFit="1"/>
      <protection/>
    </xf>
    <xf numFmtId="181" fontId="17" fillId="38" borderId="58" xfId="70" applyNumberFormat="1" applyFont="1" applyFill="1" applyBorder="1" applyAlignment="1">
      <alignment horizontal="center" vertical="center" shrinkToFit="1"/>
      <protection/>
    </xf>
    <xf numFmtId="180" fontId="17" fillId="38" borderId="59" xfId="70" applyNumberFormat="1" applyFont="1" applyFill="1" applyBorder="1" applyAlignment="1">
      <alignment horizontal="center" vertical="center" shrinkToFit="1"/>
      <protection/>
    </xf>
    <xf numFmtId="176" fontId="17" fillId="38" borderId="13" xfId="70" applyNumberFormat="1" applyFont="1" applyFill="1" applyBorder="1" applyAlignment="1">
      <alignment horizontal="center" vertical="center" shrinkToFit="1"/>
      <protection/>
    </xf>
    <xf numFmtId="0" fontId="14" fillId="38" borderId="61" xfId="70" applyFont="1" applyFill="1" applyBorder="1" applyAlignment="1">
      <alignment horizontal="center" vertical="center" shrinkToFit="1"/>
      <protection/>
    </xf>
    <xf numFmtId="176" fontId="17" fillId="38" borderId="30" xfId="70" applyNumberFormat="1" applyFont="1" applyFill="1" applyBorder="1" applyAlignment="1">
      <alignment horizontal="center" vertical="center" shrinkToFit="1"/>
      <protection/>
    </xf>
    <xf numFmtId="181" fontId="17" fillId="38" borderId="25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/>
      <protection/>
    </xf>
    <xf numFmtId="0" fontId="7" fillId="0" borderId="0" xfId="70" applyFont="1" applyFill="1" applyBorder="1" applyAlignment="1">
      <alignment shrinkToFit="1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horizontal="right" shrinkToFit="1"/>
      <protection/>
    </xf>
    <xf numFmtId="49" fontId="14" fillId="0" borderId="0" xfId="70" applyNumberFormat="1" applyFont="1" applyFill="1" applyBorder="1" applyAlignment="1">
      <alignment horizontal="center" shrinkToFit="1"/>
      <protection/>
    </xf>
    <xf numFmtId="0" fontId="22" fillId="38" borderId="51" xfId="70" applyFont="1" applyFill="1" applyBorder="1" applyAlignment="1">
      <alignment horizontal="center" vertical="center" shrinkToFit="1"/>
      <protection/>
    </xf>
    <xf numFmtId="176" fontId="17" fillId="38" borderId="36" xfId="70" applyNumberFormat="1" applyFont="1" applyFill="1" applyBorder="1" applyAlignment="1">
      <alignment horizontal="center" vertical="center" shrinkToFit="1"/>
      <protection/>
    </xf>
    <xf numFmtId="181" fontId="17" fillId="38" borderId="37" xfId="70" applyNumberFormat="1" applyFont="1" applyFill="1" applyBorder="1" applyAlignment="1">
      <alignment horizontal="center" vertical="center" shrinkToFit="1"/>
      <protection/>
    </xf>
    <xf numFmtId="0" fontId="14" fillId="38" borderId="34" xfId="70" applyFont="1" applyFill="1" applyBorder="1" applyAlignment="1">
      <alignment vertical="center" shrinkToFit="1"/>
      <protection/>
    </xf>
    <xf numFmtId="206" fontId="14" fillId="38" borderId="35" xfId="70" applyNumberFormat="1" applyFont="1" applyFill="1" applyBorder="1" applyAlignment="1">
      <alignment horizontal="center" vertical="center" shrinkToFit="1"/>
      <protection/>
    </xf>
    <xf numFmtId="176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21" xfId="70" applyNumberFormat="1" applyFont="1" applyFill="1" applyBorder="1" applyAlignment="1">
      <alignment horizontal="center" vertical="center" shrinkToFit="1"/>
      <protection/>
    </xf>
    <xf numFmtId="180" fontId="17" fillId="38" borderId="38" xfId="70" applyNumberFormat="1" applyFont="1" applyFill="1" applyBorder="1" applyAlignment="1">
      <alignment horizontal="center" vertical="center" shrinkToFit="1"/>
      <protection/>
    </xf>
    <xf numFmtId="176" fontId="17" fillId="38" borderId="38" xfId="70" applyNumberFormat="1" applyFont="1" applyFill="1" applyBorder="1" applyAlignment="1">
      <alignment horizontal="center" vertical="center" shrinkToFit="1"/>
      <protection/>
    </xf>
    <xf numFmtId="0" fontId="14" fillId="38" borderId="21" xfId="70" applyFont="1" applyFill="1" applyBorder="1" applyAlignment="1">
      <alignment horizontal="center" vertical="center" shrinkToFit="1"/>
      <protection/>
    </xf>
    <xf numFmtId="0" fontId="17" fillId="38" borderId="40" xfId="70" applyFont="1" applyFill="1" applyBorder="1" applyAlignment="1">
      <alignment horizontal="center" vertical="center" shrinkToFit="1"/>
      <protection/>
    </xf>
    <xf numFmtId="0" fontId="14" fillId="0" borderId="34" xfId="70" applyFont="1" applyFill="1" applyBorder="1" applyAlignment="1">
      <alignment vertical="center" shrinkToFit="1"/>
      <protection/>
    </xf>
    <xf numFmtId="206" fontId="14" fillId="0" borderId="35" xfId="70" applyNumberFormat="1" applyFont="1" applyFill="1" applyBorder="1" applyAlignment="1">
      <alignment horizontal="center" vertical="center" shrinkToFit="1"/>
      <protection/>
    </xf>
    <xf numFmtId="176" fontId="17" fillId="0" borderId="36" xfId="70" applyNumberFormat="1" applyFont="1" applyFill="1" applyBorder="1" applyAlignment="1">
      <alignment horizontal="center" vertical="center" shrinkToFit="1"/>
      <protection/>
    </xf>
    <xf numFmtId="181" fontId="17" fillId="0" borderId="37" xfId="70" applyNumberFormat="1" applyFont="1" applyFill="1" applyBorder="1" applyAlignment="1">
      <alignment horizontal="center" vertical="center" shrinkToFit="1"/>
      <protection/>
    </xf>
    <xf numFmtId="176" fontId="17" fillId="0" borderId="21" xfId="70" applyNumberFormat="1" applyFont="1" applyFill="1" applyBorder="1" applyAlignment="1">
      <alignment horizontal="center" vertical="center" shrinkToFit="1"/>
      <protection/>
    </xf>
    <xf numFmtId="181" fontId="17" fillId="0" borderId="21" xfId="70" applyNumberFormat="1" applyFont="1" applyFill="1" applyBorder="1" applyAlignment="1">
      <alignment horizontal="center" vertical="center" shrinkToFit="1"/>
      <protection/>
    </xf>
    <xf numFmtId="180" fontId="17" fillId="0" borderId="38" xfId="70" applyNumberFormat="1" applyFont="1" applyFill="1" applyBorder="1" applyAlignment="1">
      <alignment horizontal="center" vertical="center" shrinkToFit="1"/>
      <protection/>
    </xf>
    <xf numFmtId="176" fontId="17" fillId="0" borderId="38" xfId="70" applyNumberFormat="1" applyFont="1" applyFill="1" applyBorder="1" applyAlignment="1">
      <alignment horizontal="center" vertical="center" shrinkToFit="1"/>
      <protection/>
    </xf>
    <xf numFmtId="0" fontId="14" fillId="0" borderId="21" xfId="70" applyFont="1" applyFill="1" applyBorder="1" applyAlignment="1">
      <alignment horizontal="center" vertical="center" shrinkToFit="1"/>
      <protection/>
    </xf>
    <xf numFmtId="0" fontId="17" fillId="0" borderId="40" xfId="70" applyFont="1" applyFill="1" applyBorder="1" applyAlignment="1">
      <alignment horizontal="center" vertical="center" shrinkToFit="1"/>
      <protection/>
    </xf>
    <xf numFmtId="176" fontId="17" fillId="0" borderId="59" xfId="70" applyNumberFormat="1" applyFont="1" applyFill="1" applyBorder="1" applyAlignment="1">
      <alignment horizontal="center" vertical="center" shrinkToFit="1"/>
      <protection/>
    </xf>
    <xf numFmtId="181" fontId="17" fillId="0" borderId="58" xfId="70" applyNumberFormat="1" applyFont="1" applyFill="1" applyBorder="1" applyAlignment="1">
      <alignment horizontal="center" vertical="center" shrinkToFit="1"/>
      <protection/>
    </xf>
    <xf numFmtId="0" fontId="56" fillId="36" borderId="20" xfId="70" applyFont="1" applyFill="1" applyBorder="1" applyAlignment="1">
      <alignment horizontal="center" vertical="center" shrinkToFit="1"/>
      <protection/>
    </xf>
    <xf numFmtId="0" fontId="14" fillId="38" borderId="20" xfId="70" applyFont="1" applyFill="1" applyBorder="1" applyAlignment="1">
      <alignment horizontal="center" vertical="center" shrinkToFit="1"/>
      <protection/>
    </xf>
    <xf numFmtId="198" fontId="14" fillId="35" borderId="62" xfId="70" applyNumberFormat="1" applyFont="1" applyFill="1" applyBorder="1" applyAlignment="1">
      <alignment vertical="center" shrinkToFit="1"/>
      <protection/>
    </xf>
    <xf numFmtId="183" fontId="14" fillId="35" borderId="63" xfId="70" applyNumberFormat="1" applyFont="1" applyFill="1" applyBorder="1" applyAlignment="1">
      <alignment horizontal="center" vertical="center" shrinkToFit="1"/>
      <protection/>
    </xf>
    <xf numFmtId="176" fontId="17" fillId="40" borderId="57" xfId="70" applyNumberFormat="1" applyFont="1" applyFill="1" applyBorder="1" applyAlignment="1">
      <alignment horizontal="center" vertical="center" shrinkToFit="1"/>
      <protection/>
    </xf>
    <xf numFmtId="181" fontId="17" fillId="40" borderId="58" xfId="70" applyNumberFormat="1" applyFont="1" applyFill="1" applyBorder="1" applyAlignment="1">
      <alignment horizontal="center" vertical="center" shrinkToFit="1"/>
      <protection/>
    </xf>
    <xf numFmtId="176" fontId="17" fillId="35" borderId="63" xfId="70" applyNumberFormat="1" applyFont="1" applyFill="1" applyBorder="1" applyAlignment="1">
      <alignment horizontal="center" vertical="center" shrinkToFit="1"/>
      <protection/>
    </xf>
    <xf numFmtId="181" fontId="17" fillId="35" borderId="63" xfId="70" applyNumberFormat="1" applyFont="1" applyFill="1" applyBorder="1" applyAlignment="1">
      <alignment horizontal="center" vertical="center" shrinkToFit="1"/>
      <protection/>
    </xf>
    <xf numFmtId="180" fontId="17" fillId="35" borderId="64" xfId="70" applyNumberFormat="1" applyFont="1" applyFill="1" applyBorder="1" applyAlignment="1">
      <alignment horizontal="center" vertical="center" shrinkToFit="1"/>
      <protection/>
    </xf>
    <xf numFmtId="181" fontId="17" fillId="35" borderId="65" xfId="70" applyNumberFormat="1" applyFont="1" applyFill="1" applyBorder="1" applyAlignment="1">
      <alignment horizontal="center" vertical="center" shrinkToFit="1"/>
      <protection/>
    </xf>
    <xf numFmtId="176" fontId="17" fillId="35" borderId="64" xfId="70" applyNumberFormat="1" applyFont="1" applyFill="1" applyBorder="1" applyAlignment="1">
      <alignment horizontal="center" vertical="center" shrinkToFit="1"/>
      <protection/>
    </xf>
    <xf numFmtId="0" fontId="14" fillId="35" borderId="66" xfId="70" applyFont="1" applyFill="1" applyBorder="1" applyAlignment="1">
      <alignment horizontal="center" vertical="center" shrinkToFit="1"/>
      <protection/>
    </xf>
    <xf numFmtId="0" fontId="14" fillId="35" borderId="13" xfId="70" applyFont="1" applyFill="1" applyBorder="1" applyAlignment="1">
      <alignment horizontal="center" vertical="center" shrinkToFit="1"/>
      <protection/>
    </xf>
    <xf numFmtId="0" fontId="17" fillId="35" borderId="67" xfId="70" applyFont="1" applyFill="1" applyBorder="1" applyAlignment="1">
      <alignment horizontal="center" vertical="center" shrinkToFit="1"/>
      <protection/>
    </xf>
    <xf numFmtId="181" fontId="17" fillId="35" borderId="68" xfId="70" applyNumberFormat="1" applyFont="1" applyFill="1" applyBorder="1" applyAlignment="1">
      <alignment horizontal="center" vertical="center" shrinkToFit="1"/>
      <protection/>
    </xf>
    <xf numFmtId="181" fontId="17" fillId="0" borderId="69" xfId="70" applyNumberFormat="1" applyFont="1" applyFill="1" applyBorder="1" applyAlignment="1">
      <alignment horizontal="center" vertical="center" shrinkToFit="1"/>
      <protection/>
    </xf>
    <xf numFmtId="181" fontId="17" fillId="40" borderId="54" xfId="70" applyNumberFormat="1" applyFont="1" applyFill="1" applyBorder="1" applyAlignment="1">
      <alignment horizontal="center" vertical="center" shrinkToFit="1"/>
      <protection/>
    </xf>
    <xf numFmtId="176" fontId="17" fillId="40" borderId="13" xfId="70" applyNumberFormat="1" applyFont="1" applyFill="1" applyBorder="1" applyAlignment="1">
      <alignment horizontal="center" vertical="center" shrinkToFit="1"/>
      <protection/>
    </xf>
    <xf numFmtId="183" fontId="14" fillId="35" borderId="24" xfId="70" applyNumberFormat="1" applyFont="1" applyFill="1" applyBorder="1" applyAlignment="1">
      <alignment horizontal="center" vertical="center" shrinkToFit="1"/>
      <protection/>
    </xf>
    <xf numFmtId="206" fontId="14" fillId="0" borderId="70" xfId="70" applyNumberFormat="1" applyFont="1" applyFill="1" applyBorder="1" applyAlignment="1">
      <alignment horizontal="center" vertical="center" shrinkToFit="1"/>
      <protection/>
    </xf>
    <xf numFmtId="183" fontId="14" fillId="35" borderId="71" xfId="70" applyNumberFormat="1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vertical="center" shrinkToFit="1"/>
      <protection/>
    </xf>
    <xf numFmtId="0" fontId="6" fillId="0" borderId="72" xfId="70" applyFont="1" applyFill="1" applyBorder="1" applyAlignment="1">
      <alignment vertical="center" shrinkToFit="1"/>
      <protection/>
    </xf>
    <xf numFmtId="0" fontId="65" fillId="35" borderId="51" xfId="70" applyFont="1" applyFill="1" applyBorder="1" applyAlignment="1">
      <alignment horizontal="center" vertical="center" shrinkToFit="1"/>
      <protection/>
    </xf>
    <xf numFmtId="0" fontId="22" fillId="35" borderId="51" xfId="70" applyFont="1" applyFill="1" applyBorder="1" applyAlignment="1">
      <alignment horizontal="center" vertical="center" shrinkToFit="1"/>
      <protection/>
    </xf>
    <xf numFmtId="0" fontId="65" fillId="35" borderId="51" xfId="70" applyFont="1" applyFill="1" applyBorder="1" applyAlignment="1">
      <alignment horizontal="center" vertical="center" shrinkToFit="1"/>
      <protection/>
    </xf>
    <xf numFmtId="0" fontId="56" fillId="35" borderId="26" xfId="70" applyFont="1" applyFill="1" applyBorder="1" applyAlignment="1">
      <alignment horizontal="center" vertical="center" shrinkToFit="1"/>
      <protection/>
    </xf>
    <xf numFmtId="176" fontId="26" fillId="0" borderId="21" xfId="70" applyNumberFormat="1" applyFont="1" applyFill="1" applyBorder="1" applyAlignment="1">
      <alignment horizontal="center" vertical="center" shrinkToFit="1"/>
      <protection/>
    </xf>
    <xf numFmtId="181" fontId="26" fillId="0" borderId="21" xfId="70" applyNumberFormat="1" applyFont="1" applyFill="1" applyBorder="1" applyAlignment="1">
      <alignment horizontal="center" vertical="center" shrinkToFit="1"/>
      <protection/>
    </xf>
    <xf numFmtId="180" fontId="26" fillId="0" borderId="38" xfId="70" applyNumberFormat="1" applyFont="1" applyFill="1" applyBorder="1" applyAlignment="1">
      <alignment horizontal="center" vertical="center" shrinkToFit="1"/>
      <protection/>
    </xf>
    <xf numFmtId="181" fontId="26" fillId="0" borderId="37" xfId="70" applyNumberFormat="1" applyFont="1" applyFill="1" applyBorder="1" applyAlignment="1">
      <alignment horizontal="center" vertical="center" shrinkToFit="1"/>
      <protection/>
    </xf>
    <xf numFmtId="176" fontId="26" fillId="0" borderId="38" xfId="70" applyNumberFormat="1" applyFont="1" applyFill="1" applyBorder="1" applyAlignment="1">
      <alignment horizontal="center" vertical="center" shrinkToFit="1"/>
      <protection/>
    </xf>
    <xf numFmtId="0" fontId="27" fillId="37" borderId="39" xfId="70" applyFont="1" applyFill="1" applyBorder="1" applyAlignment="1">
      <alignment horizontal="center" vertical="center" shrinkToFit="1"/>
      <protection/>
    </xf>
    <xf numFmtId="0" fontId="27" fillId="0" borderId="21" xfId="70" applyFont="1" applyFill="1" applyBorder="1" applyAlignment="1">
      <alignment horizontal="center" vertical="center" shrinkToFit="1"/>
      <protection/>
    </xf>
    <xf numFmtId="176" fontId="26" fillId="35" borderId="63" xfId="70" applyNumberFormat="1" applyFont="1" applyFill="1" applyBorder="1" applyAlignment="1">
      <alignment horizontal="center" vertical="center" shrinkToFit="1"/>
      <protection/>
    </xf>
    <xf numFmtId="181" fontId="26" fillId="35" borderId="63" xfId="70" applyNumberFormat="1" applyFont="1" applyFill="1" applyBorder="1" applyAlignment="1">
      <alignment horizontal="center" vertical="center" shrinkToFit="1"/>
      <protection/>
    </xf>
    <xf numFmtId="180" fontId="26" fillId="35" borderId="64" xfId="70" applyNumberFormat="1" applyFont="1" applyFill="1" applyBorder="1" applyAlignment="1">
      <alignment horizontal="center" vertical="center" shrinkToFit="1"/>
      <protection/>
    </xf>
    <xf numFmtId="181" fontId="26" fillId="35" borderId="65" xfId="70" applyNumberFormat="1" applyFont="1" applyFill="1" applyBorder="1" applyAlignment="1">
      <alignment horizontal="center" vertical="center" shrinkToFit="1"/>
      <protection/>
    </xf>
    <xf numFmtId="176" fontId="26" fillId="35" borderId="64" xfId="70" applyNumberFormat="1" applyFont="1" applyFill="1" applyBorder="1" applyAlignment="1">
      <alignment horizontal="center" vertical="center" shrinkToFit="1"/>
      <protection/>
    </xf>
    <xf numFmtId="0" fontId="27" fillId="35" borderId="66" xfId="70" applyFont="1" applyFill="1" applyBorder="1" applyAlignment="1">
      <alignment horizontal="center" vertical="center" shrinkToFit="1"/>
      <protection/>
    </xf>
    <xf numFmtId="0" fontId="27" fillId="35" borderId="13" xfId="70" applyFont="1" applyFill="1" applyBorder="1" applyAlignment="1">
      <alignment horizontal="center" vertical="center" shrinkToFit="1"/>
      <protection/>
    </xf>
    <xf numFmtId="0" fontId="14" fillId="0" borderId="44" xfId="70" applyFont="1" applyFill="1" applyBorder="1" applyAlignment="1">
      <alignment vertical="center" shrinkToFit="1"/>
      <protection/>
    </xf>
    <xf numFmtId="176" fontId="17" fillId="0" borderId="46" xfId="70" applyNumberFormat="1" applyFont="1" applyFill="1" applyBorder="1" applyAlignment="1">
      <alignment horizontal="center" vertical="center" shrinkToFit="1"/>
      <protection/>
    </xf>
    <xf numFmtId="181" fontId="17" fillId="0" borderId="47" xfId="70" applyNumberFormat="1" applyFont="1" applyFill="1" applyBorder="1" applyAlignment="1">
      <alignment horizontal="center" vertical="center" shrinkToFit="1"/>
      <protection/>
    </xf>
    <xf numFmtId="176" fontId="17" fillId="0" borderId="0" xfId="70" applyNumberFormat="1" applyFont="1" applyFill="1" applyBorder="1" applyAlignment="1">
      <alignment horizontal="center" vertical="center" shrinkToFit="1"/>
      <protection/>
    </xf>
    <xf numFmtId="180" fontId="17" fillId="0" borderId="48" xfId="70" applyNumberFormat="1" applyFont="1" applyFill="1" applyBorder="1" applyAlignment="1">
      <alignment horizontal="center" vertical="center" shrinkToFit="1"/>
      <protection/>
    </xf>
    <xf numFmtId="176" fontId="17" fillId="0" borderId="48" xfId="70" applyNumberFormat="1" applyFont="1" applyFill="1" applyBorder="1" applyAlignment="1">
      <alignment horizontal="center" vertical="center" shrinkToFit="1"/>
      <protection/>
    </xf>
    <xf numFmtId="0" fontId="17" fillId="0" borderId="50" xfId="70" applyFont="1" applyFill="1" applyBorder="1" applyAlignment="1">
      <alignment horizontal="center" vertical="center" shrinkToFit="1"/>
      <protection/>
    </xf>
    <xf numFmtId="0" fontId="14" fillId="36" borderId="73" xfId="70" applyFont="1" applyFill="1" applyBorder="1" applyAlignment="1">
      <alignment vertical="center" shrinkToFit="1"/>
      <protection/>
    </xf>
    <xf numFmtId="206" fontId="13" fillId="36" borderId="74" xfId="70" applyNumberFormat="1" applyFont="1" applyFill="1" applyBorder="1" applyAlignment="1">
      <alignment horizontal="center" vertical="center" shrinkToFit="1"/>
      <protection/>
    </xf>
    <xf numFmtId="176" fontId="18" fillId="36" borderId="75" xfId="70" applyNumberFormat="1" applyFont="1" applyFill="1" applyBorder="1" applyAlignment="1">
      <alignment horizontal="center" vertical="center" shrinkToFit="1"/>
      <protection/>
    </xf>
    <xf numFmtId="181" fontId="18" fillId="36" borderId="76" xfId="70" applyNumberFormat="1" applyFont="1" applyFill="1" applyBorder="1" applyAlignment="1">
      <alignment horizontal="center" vertical="center" shrinkToFit="1"/>
      <protection/>
    </xf>
    <xf numFmtId="176" fontId="17" fillId="36" borderId="77" xfId="70" applyNumberFormat="1" applyFont="1" applyFill="1" applyBorder="1" applyAlignment="1">
      <alignment horizontal="center" vertical="center" shrinkToFit="1"/>
      <protection/>
    </xf>
    <xf numFmtId="181" fontId="17" fillId="36" borderId="76" xfId="70" applyNumberFormat="1" applyFont="1" applyFill="1" applyBorder="1" applyAlignment="1">
      <alignment horizontal="center" vertical="center" shrinkToFit="1"/>
      <protection/>
    </xf>
    <xf numFmtId="180" fontId="17" fillId="36" borderId="77" xfId="70" applyNumberFormat="1" applyFont="1" applyFill="1" applyBorder="1" applyAlignment="1">
      <alignment horizontal="center" vertical="center" shrinkToFit="1"/>
      <protection/>
    </xf>
    <xf numFmtId="176" fontId="17" fillId="36" borderId="78" xfId="70" applyNumberFormat="1" applyFont="1" applyFill="1" applyBorder="1" applyAlignment="1">
      <alignment horizontal="center" vertical="center" shrinkToFit="1"/>
      <protection/>
    </xf>
    <xf numFmtId="0" fontId="14" fillId="36" borderId="79" xfId="70" applyFont="1" applyFill="1" applyBorder="1" applyAlignment="1">
      <alignment horizontal="center" vertical="center" shrinkToFit="1"/>
      <protection/>
    </xf>
    <xf numFmtId="0" fontId="17" fillId="36" borderId="51" xfId="70" applyFont="1" applyFill="1" applyBorder="1" applyAlignment="1">
      <alignment horizontal="center" vertical="center" shrinkToFit="1"/>
      <protection/>
    </xf>
    <xf numFmtId="198" fontId="14" fillId="0" borderId="22" xfId="70" applyNumberFormat="1" applyFont="1" applyFill="1" applyBorder="1" applyAlignment="1">
      <alignment vertical="center" shrinkToFit="1"/>
      <protection/>
    </xf>
    <xf numFmtId="183" fontId="14" fillId="0" borderId="26" xfId="70" applyNumberFormat="1" applyFont="1" applyFill="1" applyBorder="1" applyAlignment="1">
      <alignment horizontal="center" vertical="center" shrinkToFit="1"/>
      <protection/>
    </xf>
    <xf numFmtId="176" fontId="17" fillId="0" borderId="30" xfId="70" applyNumberFormat="1" applyFont="1" applyFill="1" applyBorder="1" applyAlignment="1">
      <alignment horizontal="center" vertical="center" shrinkToFit="1"/>
      <protection/>
    </xf>
    <xf numFmtId="181" fontId="17" fillId="0" borderId="25" xfId="70" applyNumberFormat="1" applyFont="1" applyFill="1" applyBorder="1" applyAlignment="1">
      <alignment horizontal="center" vertical="center" shrinkToFit="1"/>
      <protection/>
    </xf>
    <xf numFmtId="176" fontId="17" fillId="0" borderId="26" xfId="70" applyNumberFormat="1" applyFont="1" applyFill="1" applyBorder="1" applyAlignment="1">
      <alignment horizontal="center" vertical="center" shrinkToFit="1"/>
      <protection/>
    </xf>
    <xf numFmtId="181" fontId="17" fillId="0" borderId="26" xfId="70" applyNumberFormat="1" applyFont="1" applyFill="1" applyBorder="1" applyAlignment="1">
      <alignment horizontal="center" vertical="center" shrinkToFit="1"/>
      <protection/>
    </xf>
    <xf numFmtId="180" fontId="17" fillId="0" borderId="31" xfId="70" applyNumberFormat="1" applyFont="1" applyFill="1" applyBorder="1" applyAlignment="1">
      <alignment horizontal="center" vertical="center" shrinkToFit="1"/>
      <protection/>
    </xf>
    <xf numFmtId="176" fontId="17" fillId="0" borderId="31" xfId="70" applyNumberFormat="1" applyFont="1" applyFill="1" applyBorder="1" applyAlignment="1">
      <alignment horizontal="center" vertical="center" shrinkToFit="1"/>
      <protection/>
    </xf>
    <xf numFmtId="0" fontId="14" fillId="0" borderId="27" xfId="70" applyFont="1" applyFill="1" applyBorder="1" applyAlignment="1">
      <alignment horizontal="center" vertical="center" shrinkToFit="1"/>
      <protection/>
    </xf>
    <xf numFmtId="0" fontId="14" fillId="0" borderId="26" xfId="70" applyFont="1" applyFill="1" applyBorder="1" applyAlignment="1">
      <alignment horizontal="center" vertical="center" shrinkToFit="1"/>
      <protection/>
    </xf>
    <xf numFmtId="0" fontId="17" fillId="0" borderId="51" xfId="70" applyFont="1" applyFill="1" applyBorder="1" applyAlignment="1">
      <alignment horizontal="center" vertical="center" shrinkToFit="1"/>
      <protection/>
    </xf>
    <xf numFmtId="0" fontId="14" fillId="0" borderId="39" xfId="70" applyFont="1" applyFill="1" applyBorder="1" applyAlignment="1">
      <alignment horizontal="center" vertical="center" shrinkToFit="1"/>
      <protection/>
    </xf>
    <xf numFmtId="0" fontId="14" fillId="0" borderId="49" xfId="70" applyFont="1" applyFill="1" applyBorder="1" applyAlignment="1">
      <alignment horizontal="center" vertical="center" shrinkToFit="1"/>
      <protection/>
    </xf>
    <xf numFmtId="198" fontId="14" fillId="0" borderId="62" xfId="70" applyNumberFormat="1" applyFont="1" applyFill="1" applyBorder="1" applyAlignment="1">
      <alignment vertical="center" shrinkToFit="1"/>
      <protection/>
    </xf>
    <xf numFmtId="183" fontId="14" fillId="0" borderId="63" xfId="70" applyNumberFormat="1" applyFont="1" applyFill="1" applyBorder="1" applyAlignment="1">
      <alignment horizontal="center" vertical="center" shrinkToFit="1"/>
      <protection/>
    </xf>
    <xf numFmtId="176" fontId="17" fillId="0" borderId="57" xfId="70" applyNumberFormat="1" applyFont="1" applyFill="1" applyBorder="1" applyAlignment="1">
      <alignment horizontal="center" vertical="center" shrinkToFit="1"/>
      <protection/>
    </xf>
    <xf numFmtId="176" fontId="17" fillId="0" borderId="63" xfId="70" applyNumberFormat="1" applyFont="1" applyFill="1" applyBorder="1" applyAlignment="1">
      <alignment horizontal="center" vertical="center" shrinkToFit="1"/>
      <protection/>
    </xf>
    <xf numFmtId="181" fontId="17" fillId="0" borderId="63" xfId="70" applyNumberFormat="1" applyFont="1" applyFill="1" applyBorder="1" applyAlignment="1">
      <alignment horizontal="center" vertical="center" shrinkToFit="1"/>
      <protection/>
    </xf>
    <xf numFmtId="180" fontId="17" fillId="0" borderId="64" xfId="70" applyNumberFormat="1" applyFont="1" applyFill="1" applyBorder="1" applyAlignment="1">
      <alignment horizontal="center" vertical="center" shrinkToFit="1"/>
      <protection/>
    </xf>
    <xf numFmtId="181" fontId="17" fillId="0" borderId="65" xfId="70" applyNumberFormat="1" applyFont="1" applyFill="1" applyBorder="1" applyAlignment="1">
      <alignment horizontal="center" vertical="center" shrinkToFit="1"/>
      <protection/>
    </xf>
    <xf numFmtId="176" fontId="17" fillId="0" borderId="64" xfId="70" applyNumberFormat="1" applyFont="1" applyFill="1" applyBorder="1" applyAlignment="1">
      <alignment horizontal="center" vertical="center" shrinkToFit="1"/>
      <protection/>
    </xf>
    <xf numFmtId="0" fontId="14" fillId="0" borderId="66" xfId="70" applyFont="1" applyFill="1" applyBorder="1" applyAlignment="1">
      <alignment horizontal="center" vertical="center" shrinkToFit="1"/>
      <protection/>
    </xf>
    <xf numFmtId="0" fontId="14" fillId="0" borderId="13" xfId="70" applyFont="1" applyFill="1" applyBorder="1" applyAlignment="1">
      <alignment horizontal="center" vertical="center" shrinkToFit="1"/>
      <protection/>
    </xf>
    <xf numFmtId="0" fontId="17" fillId="0" borderId="67" xfId="70" applyFont="1" applyFill="1" applyBorder="1" applyAlignment="1">
      <alignment horizontal="center" vertical="center" shrinkToFit="1"/>
      <protection/>
    </xf>
    <xf numFmtId="0" fontId="17" fillId="0" borderId="80" xfId="70" applyFont="1" applyFill="1" applyBorder="1" applyAlignment="1">
      <alignment horizontal="center" vertical="center" shrinkToFit="1"/>
      <protection/>
    </xf>
    <xf numFmtId="0" fontId="17" fillId="0" borderId="18" xfId="70" applyFont="1" applyFill="1" applyBorder="1" applyAlignment="1">
      <alignment horizontal="center" vertical="center" shrinkToFit="1"/>
      <protection/>
    </xf>
    <xf numFmtId="176" fontId="17" fillId="0" borderId="13" xfId="70" applyNumberFormat="1" applyFont="1" applyFill="1" applyBorder="1" applyAlignment="1">
      <alignment horizontal="center" vertical="center" shrinkToFit="1"/>
      <protection/>
    </xf>
    <xf numFmtId="181" fontId="17" fillId="0" borderId="13" xfId="70" applyNumberFormat="1" applyFont="1" applyFill="1" applyBorder="1" applyAlignment="1">
      <alignment horizontal="center" vertical="center" shrinkToFit="1"/>
      <protection/>
    </xf>
    <xf numFmtId="180" fontId="17" fillId="0" borderId="59" xfId="70" applyNumberFormat="1" applyFont="1" applyFill="1" applyBorder="1" applyAlignment="1">
      <alignment horizontal="center" vertical="center" shrinkToFit="1"/>
      <protection/>
    </xf>
    <xf numFmtId="0" fontId="14" fillId="0" borderId="61" xfId="70" applyFont="1" applyFill="1" applyBorder="1" applyAlignment="1">
      <alignment horizontal="center" vertical="center" shrinkToFit="1"/>
      <protection/>
    </xf>
    <xf numFmtId="0" fontId="17" fillId="0" borderId="60" xfId="70" applyFont="1" applyFill="1" applyBorder="1" applyAlignment="1">
      <alignment horizontal="center" vertical="center" shrinkToFit="1"/>
      <protection/>
    </xf>
    <xf numFmtId="0" fontId="6" fillId="0" borderId="43" xfId="70" applyFont="1" applyFill="1" applyBorder="1" applyAlignment="1">
      <alignment vertical="center" shrinkToFit="1"/>
      <protection/>
    </xf>
    <xf numFmtId="198" fontId="14" fillId="0" borderId="55" xfId="70" applyNumberFormat="1" applyFont="1" applyFill="1" applyBorder="1" applyAlignment="1">
      <alignment vertical="center" shrinkToFit="1"/>
      <protection/>
    </xf>
    <xf numFmtId="183" fontId="14" fillId="0" borderId="13" xfId="70" applyNumberFormat="1" applyFont="1" applyFill="1" applyBorder="1" applyAlignment="1">
      <alignment horizontal="center" vertical="center" shrinkToFit="1"/>
      <protection/>
    </xf>
    <xf numFmtId="0" fontId="14" fillId="0" borderId="23" xfId="70" applyFont="1" applyFill="1" applyBorder="1" applyAlignment="1">
      <alignment vertical="center" shrinkToFit="1"/>
      <protection/>
    </xf>
    <xf numFmtId="206" fontId="14" fillId="0" borderId="17" xfId="70" applyNumberFormat="1" applyFont="1" applyFill="1" applyBorder="1" applyAlignment="1">
      <alignment horizontal="center" vertical="center" shrinkToFit="1"/>
      <protection/>
    </xf>
    <xf numFmtId="176" fontId="17" fillId="0" borderId="32" xfId="70" applyNumberFormat="1" applyFont="1" applyFill="1" applyBorder="1" applyAlignment="1">
      <alignment horizontal="center" vertical="center" shrinkToFit="1"/>
      <protection/>
    </xf>
    <xf numFmtId="181" fontId="17" fillId="0" borderId="16" xfId="70" applyNumberFormat="1" applyFont="1" applyFill="1" applyBorder="1" applyAlignment="1">
      <alignment horizontal="center" vertical="center" shrinkToFit="1"/>
      <protection/>
    </xf>
    <xf numFmtId="176" fontId="17" fillId="0" borderId="17" xfId="70" applyNumberFormat="1" applyFont="1" applyFill="1" applyBorder="1" applyAlignment="1">
      <alignment horizontal="center" vertical="center" shrinkToFit="1"/>
      <protection/>
    </xf>
    <xf numFmtId="181" fontId="17" fillId="0" borderId="17" xfId="70" applyNumberFormat="1" applyFont="1" applyFill="1" applyBorder="1" applyAlignment="1">
      <alignment horizontal="center" vertical="center" shrinkToFit="1"/>
      <protection/>
    </xf>
    <xf numFmtId="180" fontId="17" fillId="0" borderId="29" xfId="70" applyNumberFormat="1" applyFont="1" applyFill="1" applyBorder="1" applyAlignment="1">
      <alignment horizontal="center" vertical="center" shrinkToFit="1"/>
      <protection/>
    </xf>
    <xf numFmtId="176" fontId="17" fillId="0" borderId="29" xfId="70" applyNumberFormat="1" applyFont="1" applyFill="1" applyBorder="1" applyAlignment="1">
      <alignment horizontal="center" vertical="center" shrinkToFit="1"/>
      <protection/>
    </xf>
    <xf numFmtId="0" fontId="14" fillId="0" borderId="20" xfId="70" applyFont="1" applyFill="1" applyBorder="1" applyAlignment="1">
      <alignment horizontal="center" vertical="center" shrinkToFit="1"/>
      <protection/>
    </xf>
    <xf numFmtId="0" fontId="14" fillId="0" borderId="17" xfId="70" applyFont="1" applyFill="1" applyBorder="1" applyAlignment="1">
      <alignment horizontal="center" vertical="center" shrinkToFit="1"/>
      <protection/>
    </xf>
    <xf numFmtId="0" fontId="14" fillId="0" borderId="81" xfId="70" applyFont="1" applyFill="1" applyBorder="1" applyAlignment="1">
      <alignment horizontal="center" vertical="center" shrinkToFit="1"/>
      <protection/>
    </xf>
    <xf numFmtId="176" fontId="66" fillId="0" borderId="17" xfId="70" applyNumberFormat="1" applyFont="1" applyFill="1" applyBorder="1" applyAlignment="1">
      <alignment horizontal="center" vertical="center" shrinkToFit="1"/>
      <protection/>
    </xf>
    <xf numFmtId="181" fontId="66" fillId="0" borderId="17" xfId="70" applyNumberFormat="1" applyFont="1" applyFill="1" applyBorder="1" applyAlignment="1">
      <alignment horizontal="center" vertical="center" shrinkToFit="1"/>
      <protection/>
    </xf>
    <xf numFmtId="198" fontId="14" fillId="18" borderId="22" xfId="70" applyNumberFormat="1" applyFont="1" applyFill="1" applyBorder="1" applyAlignment="1">
      <alignment vertical="center" shrinkToFit="1"/>
      <protection/>
    </xf>
    <xf numFmtId="183" fontId="14" fillId="18" borderId="26" xfId="70" applyNumberFormat="1" applyFont="1" applyFill="1" applyBorder="1" applyAlignment="1">
      <alignment horizontal="center" vertical="center" shrinkToFit="1"/>
      <protection/>
    </xf>
    <xf numFmtId="176" fontId="17" fillId="18" borderId="30" xfId="70" applyNumberFormat="1" applyFont="1" applyFill="1" applyBorder="1" applyAlignment="1">
      <alignment horizontal="center" vertical="center" shrinkToFit="1"/>
      <protection/>
    </xf>
    <xf numFmtId="181" fontId="17" fillId="18" borderId="25" xfId="70" applyNumberFormat="1" applyFont="1" applyFill="1" applyBorder="1" applyAlignment="1">
      <alignment horizontal="center" vertical="center" shrinkToFit="1"/>
      <protection/>
    </xf>
    <xf numFmtId="176" fontId="17" fillId="18" borderId="26" xfId="70" applyNumberFormat="1" applyFont="1" applyFill="1" applyBorder="1" applyAlignment="1">
      <alignment horizontal="center" vertical="center" shrinkToFit="1"/>
      <protection/>
    </xf>
    <xf numFmtId="181" fontId="17" fillId="18" borderId="26" xfId="70" applyNumberFormat="1" applyFont="1" applyFill="1" applyBorder="1" applyAlignment="1">
      <alignment horizontal="center" vertical="center" shrinkToFit="1"/>
      <protection/>
    </xf>
    <xf numFmtId="180" fontId="17" fillId="18" borderId="31" xfId="70" applyNumberFormat="1" applyFont="1" applyFill="1" applyBorder="1" applyAlignment="1">
      <alignment horizontal="center" vertical="center" shrinkToFit="1"/>
      <protection/>
    </xf>
    <xf numFmtId="176" fontId="17" fillId="18" borderId="31" xfId="70" applyNumberFormat="1" applyFont="1" applyFill="1" applyBorder="1" applyAlignment="1">
      <alignment horizontal="center" vertical="center" shrinkToFit="1"/>
      <protection/>
    </xf>
    <xf numFmtId="0" fontId="14" fillId="18" borderId="27" xfId="70" applyFont="1" applyFill="1" applyBorder="1" applyAlignment="1">
      <alignment horizontal="center" vertical="center" shrinkToFit="1"/>
      <protection/>
    </xf>
    <xf numFmtId="0" fontId="14" fillId="18" borderId="26" xfId="70" applyFont="1" applyFill="1" applyBorder="1" applyAlignment="1">
      <alignment horizontal="center" vertical="center" shrinkToFit="1"/>
      <protection/>
    </xf>
    <xf numFmtId="0" fontId="17" fillId="18" borderId="51" xfId="70" applyFont="1" applyFill="1" applyBorder="1" applyAlignment="1">
      <alignment horizontal="center" vertical="center" shrinkToFit="1"/>
      <protection/>
    </xf>
    <xf numFmtId="0" fontId="6" fillId="18" borderId="52" xfId="70" applyFont="1" applyFill="1" applyBorder="1" applyAlignment="1">
      <alignment vertical="center" shrinkToFit="1"/>
      <protection/>
    </xf>
    <xf numFmtId="0" fontId="6" fillId="18" borderId="0" xfId="70" applyFont="1" applyFill="1" applyAlignment="1">
      <alignment vertical="center" shrinkToFit="1"/>
      <protection/>
    </xf>
    <xf numFmtId="0" fontId="14" fillId="18" borderId="44" xfId="70" applyFont="1" applyFill="1" applyBorder="1" applyAlignment="1">
      <alignment vertical="center" shrinkToFit="1"/>
      <protection/>
    </xf>
    <xf numFmtId="206" fontId="14" fillId="18" borderId="0" xfId="70" applyNumberFormat="1" applyFont="1" applyFill="1" applyBorder="1" applyAlignment="1">
      <alignment horizontal="center" vertical="center" shrinkToFit="1"/>
      <protection/>
    </xf>
    <xf numFmtId="176" fontId="17" fillId="18" borderId="46" xfId="70" applyNumberFormat="1" applyFont="1" applyFill="1" applyBorder="1" applyAlignment="1">
      <alignment horizontal="center" vertical="center" shrinkToFit="1"/>
      <protection/>
    </xf>
    <xf numFmtId="181" fontId="17" fillId="18" borderId="47" xfId="70" applyNumberFormat="1" applyFont="1" applyFill="1" applyBorder="1" applyAlignment="1">
      <alignment horizontal="center" vertical="center" shrinkToFit="1"/>
      <protection/>
    </xf>
    <xf numFmtId="176" fontId="17" fillId="18" borderId="0" xfId="70" applyNumberFormat="1" applyFont="1" applyFill="1" applyBorder="1" applyAlignment="1">
      <alignment horizontal="center" vertical="center" shrinkToFit="1"/>
      <protection/>
    </xf>
    <xf numFmtId="181" fontId="17" fillId="18" borderId="0" xfId="70" applyNumberFormat="1" applyFont="1" applyFill="1" applyBorder="1" applyAlignment="1">
      <alignment horizontal="center" vertical="center" shrinkToFit="1"/>
      <protection/>
    </xf>
    <xf numFmtId="180" fontId="17" fillId="18" borderId="48" xfId="70" applyNumberFormat="1" applyFont="1" applyFill="1" applyBorder="1" applyAlignment="1">
      <alignment horizontal="center" vertical="center" shrinkToFit="1"/>
      <protection/>
    </xf>
    <xf numFmtId="176" fontId="17" fillId="18" borderId="48" xfId="70" applyNumberFormat="1" applyFont="1" applyFill="1" applyBorder="1" applyAlignment="1">
      <alignment horizontal="center" vertical="center" shrinkToFit="1"/>
      <protection/>
    </xf>
    <xf numFmtId="0" fontId="14" fillId="18" borderId="49" xfId="70" applyFont="1" applyFill="1" applyBorder="1" applyAlignment="1">
      <alignment horizontal="center" vertical="center" shrinkToFit="1"/>
      <protection/>
    </xf>
    <xf numFmtId="0" fontId="14" fillId="18" borderId="0" xfId="70" applyFont="1" applyFill="1" applyBorder="1" applyAlignment="1">
      <alignment horizontal="center" vertical="center" shrinkToFit="1"/>
      <protection/>
    </xf>
    <xf numFmtId="0" fontId="17" fillId="18" borderId="50" xfId="70" applyFont="1" applyFill="1" applyBorder="1" applyAlignment="1">
      <alignment horizontal="center" vertical="center" shrinkToFit="1"/>
      <protection/>
    </xf>
    <xf numFmtId="0" fontId="14" fillId="18" borderId="23" xfId="70" applyFont="1" applyFill="1" applyBorder="1" applyAlignment="1">
      <alignment vertical="center" shrinkToFit="1"/>
      <protection/>
    </xf>
    <xf numFmtId="206" fontId="14" fillId="18" borderId="17" xfId="70" applyNumberFormat="1" applyFont="1" applyFill="1" applyBorder="1" applyAlignment="1">
      <alignment horizontal="center" vertical="center" shrinkToFit="1"/>
      <protection/>
    </xf>
    <xf numFmtId="176" fontId="17" fillId="18" borderId="32" xfId="70" applyNumberFormat="1" applyFont="1" applyFill="1" applyBorder="1" applyAlignment="1">
      <alignment horizontal="center" vertical="center" shrinkToFit="1"/>
      <protection/>
    </xf>
    <xf numFmtId="181" fontId="17" fillId="18" borderId="16" xfId="70" applyNumberFormat="1" applyFont="1" applyFill="1" applyBorder="1" applyAlignment="1">
      <alignment horizontal="center" vertical="center" shrinkToFit="1"/>
      <protection/>
    </xf>
    <xf numFmtId="176" fontId="17" fillId="18" borderId="17" xfId="70" applyNumberFormat="1" applyFont="1" applyFill="1" applyBorder="1" applyAlignment="1">
      <alignment horizontal="center" vertical="center" shrinkToFit="1"/>
      <protection/>
    </xf>
    <xf numFmtId="181" fontId="17" fillId="18" borderId="17" xfId="70" applyNumberFormat="1" applyFont="1" applyFill="1" applyBorder="1" applyAlignment="1">
      <alignment horizontal="center" vertical="center" shrinkToFit="1"/>
      <protection/>
    </xf>
    <xf numFmtId="180" fontId="17" fillId="18" borderId="29" xfId="70" applyNumberFormat="1" applyFont="1" applyFill="1" applyBorder="1" applyAlignment="1">
      <alignment horizontal="center" vertical="center" shrinkToFit="1"/>
      <protection/>
    </xf>
    <xf numFmtId="176" fontId="17" fillId="18" borderId="29" xfId="70" applyNumberFormat="1" applyFont="1" applyFill="1" applyBorder="1" applyAlignment="1">
      <alignment horizontal="center" vertical="center" shrinkToFit="1"/>
      <protection/>
    </xf>
    <xf numFmtId="0" fontId="14" fillId="18" borderId="20" xfId="70" applyFont="1" applyFill="1" applyBorder="1" applyAlignment="1">
      <alignment horizontal="center" vertical="center" shrinkToFit="1"/>
      <protection/>
    </xf>
    <xf numFmtId="0" fontId="14" fillId="18" borderId="17" xfId="70" applyFont="1" applyFill="1" applyBorder="1" applyAlignment="1">
      <alignment horizontal="center" vertical="center" shrinkToFit="1"/>
      <protection/>
    </xf>
    <xf numFmtId="0" fontId="17" fillId="18" borderId="18" xfId="70" applyFont="1" applyFill="1" applyBorder="1" applyAlignment="1">
      <alignment horizontal="center" vertical="center" shrinkToFit="1"/>
      <protection/>
    </xf>
    <xf numFmtId="0" fontId="14" fillId="18" borderId="81" xfId="70" applyFont="1" applyFill="1" applyBorder="1" applyAlignment="1">
      <alignment horizontal="center" vertical="center" shrinkToFit="1"/>
      <protection/>
    </xf>
    <xf numFmtId="176" fontId="66" fillId="18" borderId="30" xfId="70" applyNumberFormat="1" applyFont="1" applyFill="1" applyBorder="1" applyAlignment="1">
      <alignment horizontal="center" vertical="center" shrinkToFit="1"/>
      <protection/>
    </xf>
    <xf numFmtId="181" fontId="66" fillId="18" borderId="25" xfId="70" applyNumberFormat="1" applyFont="1" applyFill="1" applyBorder="1" applyAlignment="1">
      <alignment horizontal="center" vertical="center" shrinkToFit="1"/>
      <protection/>
    </xf>
    <xf numFmtId="0" fontId="6" fillId="37" borderId="52" xfId="70" applyFont="1" applyFill="1" applyBorder="1" applyAlignment="1">
      <alignment vertical="center" shrinkToFit="1"/>
      <protection/>
    </xf>
    <xf numFmtId="0" fontId="6" fillId="37" borderId="0" xfId="70" applyFont="1" applyFill="1" applyAlignment="1">
      <alignment vertical="center" shrinkToFit="1"/>
      <protection/>
    </xf>
    <xf numFmtId="176" fontId="17" fillId="37" borderId="46" xfId="70" applyNumberFormat="1" applyFont="1" applyFill="1" applyBorder="1" applyAlignment="1">
      <alignment horizontal="center" vertical="center" shrinkToFit="1"/>
      <protection/>
    </xf>
    <xf numFmtId="181" fontId="17" fillId="37" borderId="47" xfId="70" applyNumberFormat="1" applyFont="1" applyFill="1" applyBorder="1" applyAlignment="1">
      <alignment horizontal="center" vertical="center" shrinkToFit="1"/>
      <protection/>
    </xf>
    <xf numFmtId="176" fontId="17" fillId="37" borderId="0" xfId="70" applyNumberFormat="1" applyFont="1" applyFill="1" applyBorder="1" applyAlignment="1">
      <alignment horizontal="center" vertical="center" shrinkToFit="1"/>
      <protection/>
    </xf>
    <xf numFmtId="181" fontId="17" fillId="37" borderId="0" xfId="70" applyNumberFormat="1" applyFont="1" applyFill="1" applyBorder="1" applyAlignment="1">
      <alignment horizontal="center" vertical="center" shrinkToFit="1"/>
      <protection/>
    </xf>
    <xf numFmtId="180" fontId="17" fillId="37" borderId="48" xfId="70" applyNumberFormat="1" applyFont="1" applyFill="1" applyBorder="1" applyAlignment="1">
      <alignment horizontal="center" vertical="center" shrinkToFit="1"/>
      <protection/>
    </xf>
    <xf numFmtId="176" fontId="17" fillId="37" borderId="48" xfId="70" applyNumberFormat="1" applyFont="1" applyFill="1" applyBorder="1" applyAlignment="1">
      <alignment horizontal="center" vertical="center" shrinkToFit="1"/>
      <protection/>
    </xf>
    <xf numFmtId="0" fontId="14" fillId="37" borderId="49" xfId="70" applyFont="1" applyFill="1" applyBorder="1" applyAlignment="1">
      <alignment horizontal="center" vertical="center" shrinkToFit="1"/>
      <protection/>
    </xf>
    <xf numFmtId="0" fontId="14" fillId="37" borderId="0" xfId="70" applyFont="1" applyFill="1" applyBorder="1" applyAlignment="1">
      <alignment horizontal="center" vertical="center" shrinkToFit="1"/>
      <protection/>
    </xf>
    <xf numFmtId="0" fontId="17" fillId="37" borderId="50" xfId="70" applyFont="1" applyFill="1" applyBorder="1" applyAlignment="1">
      <alignment horizontal="center" vertical="center" shrinkToFit="1"/>
      <protection/>
    </xf>
    <xf numFmtId="0" fontId="14" fillId="37" borderId="23" xfId="70" applyFont="1" applyFill="1" applyBorder="1" applyAlignment="1">
      <alignment vertical="center" shrinkToFit="1"/>
      <protection/>
    </xf>
    <xf numFmtId="206" fontId="14" fillId="37" borderId="17" xfId="70" applyNumberFormat="1" applyFont="1" applyFill="1" applyBorder="1" applyAlignment="1">
      <alignment horizontal="center" vertical="center" shrinkToFit="1"/>
      <protection/>
    </xf>
    <xf numFmtId="176" fontId="17" fillId="37" borderId="32" xfId="70" applyNumberFormat="1" applyFont="1" applyFill="1" applyBorder="1" applyAlignment="1">
      <alignment horizontal="center" vertical="center" shrinkToFit="1"/>
      <protection/>
    </xf>
    <xf numFmtId="181" fontId="17" fillId="37" borderId="16" xfId="70" applyNumberFormat="1" applyFont="1" applyFill="1" applyBorder="1" applyAlignment="1">
      <alignment horizontal="center" vertical="center" shrinkToFit="1"/>
      <protection/>
    </xf>
    <xf numFmtId="176" fontId="17" fillId="37" borderId="17" xfId="70" applyNumberFormat="1" applyFont="1" applyFill="1" applyBorder="1" applyAlignment="1">
      <alignment horizontal="center" vertical="center" shrinkToFit="1"/>
      <protection/>
    </xf>
    <xf numFmtId="181" fontId="17" fillId="37" borderId="17" xfId="70" applyNumberFormat="1" applyFont="1" applyFill="1" applyBorder="1" applyAlignment="1">
      <alignment horizontal="center" vertical="center" shrinkToFit="1"/>
      <protection/>
    </xf>
    <xf numFmtId="180" fontId="17" fillId="37" borderId="29" xfId="70" applyNumberFormat="1" applyFont="1" applyFill="1" applyBorder="1" applyAlignment="1">
      <alignment horizontal="center" vertical="center" shrinkToFit="1"/>
      <protection/>
    </xf>
    <xf numFmtId="176" fontId="17" fillId="37" borderId="29" xfId="70" applyNumberFormat="1" applyFont="1" applyFill="1" applyBorder="1" applyAlignment="1">
      <alignment horizontal="center" vertical="center" shrinkToFit="1"/>
      <protection/>
    </xf>
    <xf numFmtId="0" fontId="14" fillId="37" borderId="20" xfId="70" applyFont="1" applyFill="1" applyBorder="1" applyAlignment="1">
      <alignment horizontal="center" vertical="center" shrinkToFit="1"/>
      <protection/>
    </xf>
    <xf numFmtId="0" fontId="14" fillId="37" borderId="17" xfId="70" applyFont="1" applyFill="1" applyBorder="1" applyAlignment="1">
      <alignment horizontal="center" vertical="center" shrinkToFit="1"/>
      <protection/>
    </xf>
    <xf numFmtId="0" fontId="17" fillId="37" borderId="18" xfId="70" applyFont="1" applyFill="1" applyBorder="1" applyAlignment="1">
      <alignment horizontal="center" vertical="center" shrinkToFit="1"/>
      <protection/>
    </xf>
    <xf numFmtId="198" fontId="14" fillId="37" borderId="55" xfId="70" applyNumberFormat="1" applyFont="1" applyFill="1" applyBorder="1" applyAlignment="1">
      <alignment vertical="center" shrinkToFit="1"/>
      <protection/>
    </xf>
    <xf numFmtId="183" fontId="14" fillId="37" borderId="13" xfId="70" applyNumberFormat="1" applyFont="1" applyFill="1" applyBorder="1" applyAlignment="1">
      <alignment horizontal="center" vertical="center" shrinkToFit="1"/>
      <protection/>
    </xf>
    <xf numFmtId="0" fontId="14" fillId="37" borderId="81" xfId="70" applyFont="1" applyFill="1" applyBorder="1" applyAlignment="1">
      <alignment horizontal="center" vertical="center" shrinkToFit="1"/>
      <protection/>
    </xf>
    <xf numFmtId="0" fontId="14" fillId="37" borderId="61" xfId="70" applyFont="1" applyFill="1" applyBorder="1" applyAlignment="1">
      <alignment horizontal="center" vertical="center" shrinkToFit="1"/>
      <protection/>
    </xf>
    <xf numFmtId="0" fontId="17" fillId="37" borderId="60" xfId="70" applyFont="1" applyFill="1" applyBorder="1" applyAlignment="1">
      <alignment horizontal="center" vertical="center" shrinkToFit="1"/>
      <protection/>
    </xf>
    <xf numFmtId="0" fontId="6" fillId="37" borderId="43" xfId="70" applyFont="1" applyFill="1" applyBorder="1" applyAlignment="1">
      <alignment vertical="center" shrinkToFit="1"/>
      <protection/>
    </xf>
    <xf numFmtId="0" fontId="14" fillId="41" borderId="17" xfId="70" applyFont="1" applyFill="1" applyBorder="1" applyAlignment="1">
      <alignment horizontal="center" vertical="center" shrinkToFit="1"/>
      <protection/>
    </xf>
    <xf numFmtId="0" fontId="27" fillId="18" borderId="23" xfId="70" applyFont="1" applyFill="1" applyBorder="1" applyAlignment="1">
      <alignment vertical="center" shrinkToFit="1"/>
      <protection/>
    </xf>
    <xf numFmtId="206" fontId="27" fillId="18" borderId="17" xfId="70" applyNumberFormat="1" applyFont="1" applyFill="1" applyBorder="1" applyAlignment="1">
      <alignment horizontal="center" vertical="center" shrinkToFit="1"/>
      <protection/>
    </xf>
    <xf numFmtId="176" fontId="26" fillId="18" borderId="32" xfId="70" applyNumberFormat="1" applyFont="1" applyFill="1" applyBorder="1" applyAlignment="1">
      <alignment horizontal="center" vertical="center" shrinkToFit="1"/>
      <protection/>
    </xf>
    <xf numFmtId="181" fontId="26" fillId="18" borderId="16" xfId="70" applyNumberFormat="1" applyFont="1" applyFill="1" applyBorder="1" applyAlignment="1">
      <alignment horizontal="center" vertical="center" shrinkToFit="1"/>
      <protection/>
    </xf>
    <xf numFmtId="176" fontId="26" fillId="18" borderId="17" xfId="70" applyNumberFormat="1" applyFont="1" applyFill="1" applyBorder="1" applyAlignment="1">
      <alignment horizontal="center" vertical="center" shrinkToFit="1"/>
      <protection/>
    </xf>
    <xf numFmtId="181" fontId="26" fillId="18" borderId="17" xfId="70" applyNumberFormat="1" applyFont="1" applyFill="1" applyBorder="1" applyAlignment="1">
      <alignment horizontal="center" vertical="center" shrinkToFit="1"/>
      <protection/>
    </xf>
    <xf numFmtId="180" fontId="26" fillId="18" borderId="29" xfId="70" applyNumberFormat="1" applyFont="1" applyFill="1" applyBorder="1" applyAlignment="1">
      <alignment horizontal="center" vertical="center" shrinkToFit="1"/>
      <protection/>
    </xf>
    <xf numFmtId="176" fontId="26" fillId="18" borderId="29" xfId="70" applyNumberFormat="1" applyFont="1" applyFill="1" applyBorder="1" applyAlignment="1">
      <alignment horizontal="center" vertical="center" shrinkToFit="1"/>
      <protection/>
    </xf>
    <xf numFmtId="0" fontId="27" fillId="18" borderId="20" xfId="70" applyFont="1" applyFill="1" applyBorder="1" applyAlignment="1">
      <alignment horizontal="center" vertical="center" shrinkToFit="1"/>
      <protection/>
    </xf>
    <xf numFmtId="0" fontId="27" fillId="18" borderId="17" xfId="70" applyFont="1" applyFill="1" applyBorder="1" applyAlignment="1">
      <alignment horizontal="center" vertical="center" shrinkToFit="1"/>
      <protection/>
    </xf>
    <xf numFmtId="0" fontId="2" fillId="41" borderId="26" xfId="70" applyFont="1" applyFill="1" applyBorder="1" applyAlignment="1">
      <alignment horizontal="center" vertical="center" shrinkToFit="1"/>
      <protection/>
    </xf>
    <xf numFmtId="0" fontId="14" fillId="41" borderId="77" xfId="70" applyFont="1" applyFill="1" applyBorder="1" applyAlignment="1">
      <alignment horizontal="center" vertical="center" shrinkToFit="1"/>
      <protection/>
    </xf>
    <xf numFmtId="0" fontId="14" fillId="41" borderId="0" xfId="70" applyFont="1" applyFill="1" applyBorder="1" applyAlignment="1">
      <alignment horizontal="center" vertical="center" shrinkToFit="1"/>
      <protection/>
    </xf>
    <xf numFmtId="0" fontId="14" fillId="0" borderId="82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2" fillId="0" borderId="0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shrinkToFit="1"/>
      <protection/>
    </xf>
    <xf numFmtId="0" fontId="19" fillId="0" borderId="83" xfId="70" applyFont="1" applyFill="1" applyBorder="1" applyAlignment="1">
      <alignment horizontal="center" vertical="center" shrinkToFit="1"/>
      <protection/>
    </xf>
    <xf numFmtId="0" fontId="14" fillId="0" borderId="84" xfId="70" applyFont="1" applyFill="1" applyBorder="1" applyAlignment="1">
      <alignment horizontal="center" vertical="center" shrinkToFit="1"/>
      <protection/>
    </xf>
    <xf numFmtId="0" fontId="14" fillId="0" borderId="82" xfId="70" applyFont="1" applyFill="1" applyBorder="1" applyAlignment="1">
      <alignment horizontal="center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NOHHI SCHEDULE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504825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85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9"/>
  <sheetViews>
    <sheetView tabSelected="1" view="pageBreakPreview" zoomScaleSheetLayoutView="100" zoomScalePageLayoutView="0" workbookViewId="0" topLeftCell="A1">
      <selection activeCell="O1" sqref="O1:O16384"/>
    </sheetView>
  </sheetViews>
  <sheetFormatPr defaultColWidth="5.625" defaultRowHeight="15" customHeight="1"/>
  <cols>
    <col min="1" max="1" width="17.25390625" style="5" customWidth="1"/>
    <col min="2" max="2" width="10.375" style="5" customWidth="1"/>
    <col min="3" max="6" width="5.875" style="5" customWidth="1"/>
    <col min="7" max="7" width="7.375" style="6" customWidth="1"/>
    <col min="8" max="8" width="5.875" style="7" customWidth="1"/>
    <col min="9" max="9" width="5.875" style="5" customWidth="1"/>
    <col min="10" max="10" width="6.375" style="5" customWidth="1"/>
    <col min="11" max="11" width="5.125" style="5" customWidth="1"/>
    <col min="12" max="12" width="7.375" style="5" customWidth="1"/>
    <col min="13" max="13" width="7.00390625" style="5" customWidth="1"/>
    <col min="14" max="14" width="21.625" style="5" customWidth="1"/>
    <col min="15" max="15" width="7.25390625" style="1" hidden="1" customWidth="1"/>
    <col min="16" max="16" width="9.625" style="1" customWidth="1"/>
    <col min="17" max="17" width="5.625" style="1" customWidth="1"/>
    <col min="18" max="16384" width="5.625" style="1" customWidth="1"/>
  </cols>
  <sheetData>
    <row r="1" spans="1:14" s="3" customFormat="1" ht="40.5" customHeight="1">
      <c r="A1" s="350" t="s">
        <v>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s="3" customFormat="1" ht="15" customHeight="1" thickBot="1">
      <c r="A2" s="351" t="s">
        <v>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3" customFormat="1" ht="28.5" customHeight="1">
      <c r="A3" s="352" t="s">
        <v>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3" customFormat="1" ht="18" customHeight="1" thickBot="1">
      <c r="A4" s="184"/>
      <c r="B4" s="184"/>
      <c r="D4" s="29"/>
      <c r="E4" s="29"/>
      <c r="F4" s="29"/>
      <c r="G4" s="29"/>
      <c r="H4" s="29"/>
      <c r="I4" s="8"/>
      <c r="J4" s="13"/>
      <c r="K4" s="19"/>
      <c r="L4" s="19"/>
      <c r="M4" s="14" t="s">
        <v>4</v>
      </c>
      <c r="N4" s="15">
        <v>43878</v>
      </c>
    </row>
    <row r="5" spans="1:14" s="3" customFormat="1" ht="18" customHeight="1">
      <c r="A5" s="49" t="s">
        <v>30</v>
      </c>
      <c r="B5" s="33"/>
      <c r="C5" s="12"/>
      <c r="D5" s="16"/>
      <c r="E5" s="16"/>
      <c r="F5" s="16"/>
      <c r="G5" s="16"/>
      <c r="H5" s="16"/>
      <c r="I5" s="8"/>
      <c r="J5" s="17"/>
      <c r="K5" s="17"/>
      <c r="L5" s="17"/>
      <c r="M5" s="17"/>
      <c r="N5" s="17"/>
    </row>
    <row r="6" spans="1:14" s="3" customFormat="1" ht="18" customHeight="1" thickBot="1">
      <c r="A6" s="32"/>
      <c r="B6" s="33"/>
      <c r="C6" s="12"/>
      <c r="D6" s="16"/>
      <c r="E6" s="16"/>
      <c r="F6" s="16"/>
      <c r="G6" s="16"/>
      <c r="H6" s="16"/>
      <c r="I6" s="8"/>
      <c r="J6" s="17"/>
      <c r="K6" s="17"/>
      <c r="L6" s="17"/>
      <c r="M6" s="17"/>
      <c r="N6" s="17"/>
    </row>
    <row r="7" spans="1:15" s="9" customFormat="1" ht="23.25" customHeight="1" thickBot="1">
      <c r="A7" s="10" t="s">
        <v>5</v>
      </c>
      <c r="B7" s="11" t="s">
        <v>6</v>
      </c>
      <c r="C7" s="353" t="s">
        <v>7</v>
      </c>
      <c r="D7" s="354"/>
      <c r="E7" s="354" t="s">
        <v>8</v>
      </c>
      <c r="F7" s="354"/>
      <c r="G7" s="354" t="s">
        <v>9</v>
      </c>
      <c r="H7" s="354"/>
      <c r="I7" s="354"/>
      <c r="J7" s="348" t="s">
        <v>33</v>
      </c>
      <c r="K7" s="348"/>
      <c r="L7" s="30" t="s">
        <v>12</v>
      </c>
      <c r="M7" s="20" t="s">
        <v>10</v>
      </c>
      <c r="N7" s="21" t="s">
        <v>11</v>
      </c>
      <c r="O7" s="86">
        <v>7</v>
      </c>
    </row>
    <row r="8" spans="1:15" s="9" customFormat="1" ht="18" customHeight="1" hidden="1">
      <c r="A8" s="35" t="s">
        <v>92</v>
      </c>
      <c r="B8" s="37"/>
      <c r="C8" s="54">
        <v>43558</v>
      </c>
      <c r="D8" s="38">
        <f>IF(ISBLANK(C8),"",(C8))</f>
        <v>43558</v>
      </c>
      <c r="E8" s="40">
        <v>43559</v>
      </c>
      <c r="F8" s="39">
        <f aca="true" t="shared" si="0" ref="F8:F37">E8</f>
        <v>43559</v>
      </c>
      <c r="G8" s="55">
        <v>43560</v>
      </c>
      <c r="H8" s="40">
        <v>43560</v>
      </c>
      <c r="I8" s="39">
        <f aca="true" t="shared" si="1" ref="I8:I37">H8</f>
        <v>43560</v>
      </c>
      <c r="J8" s="56">
        <f aca="true" t="shared" si="2" ref="J8:J37">H8+L8</f>
        <v>43569</v>
      </c>
      <c r="K8" s="39">
        <f aca="true" t="shared" si="3" ref="K8:K37">J8</f>
        <v>43569</v>
      </c>
      <c r="L8" s="41">
        <v>9</v>
      </c>
      <c r="M8" s="345" t="s">
        <v>94</v>
      </c>
      <c r="N8" s="220" t="s">
        <v>32</v>
      </c>
      <c r="O8" s="61" t="s">
        <v>18</v>
      </c>
    </row>
    <row r="9" spans="1:15" s="9" customFormat="1" ht="18" customHeight="1" hidden="1">
      <c r="A9" s="211" t="s">
        <v>93</v>
      </c>
      <c r="B9" s="212"/>
      <c r="C9" s="213"/>
      <c r="D9" s="214"/>
      <c r="E9" s="215">
        <v>43559</v>
      </c>
      <c r="F9" s="216">
        <f>E9</f>
        <v>43559</v>
      </c>
      <c r="G9" s="217">
        <v>43560</v>
      </c>
      <c r="H9" s="215">
        <v>43560</v>
      </c>
      <c r="I9" s="94">
        <f t="shared" si="1"/>
        <v>43560</v>
      </c>
      <c r="J9" s="218">
        <f t="shared" si="2"/>
        <v>43569</v>
      </c>
      <c r="K9" s="216">
        <f t="shared" si="3"/>
        <v>43569</v>
      </c>
      <c r="L9" s="219">
        <v>9</v>
      </c>
      <c r="M9" s="346" t="s">
        <v>95</v>
      </c>
      <c r="N9" s="150" t="s">
        <v>32</v>
      </c>
      <c r="O9" s="84" t="s">
        <v>18</v>
      </c>
    </row>
    <row r="10" spans="1:15" s="9" customFormat="1" ht="18" customHeight="1" hidden="1">
      <c r="A10" s="36" t="s">
        <v>244</v>
      </c>
      <c r="B10" s="42"/>
      <c r="C10" s="57"/>
      <c r="D10" s="43"/>
      <c r="E10" s="45">
        <v>43559</v>
      </c>
      <c r="F10" s="216">
        <f>E10</f>
        <v>43559</v>
      </c>
      <c r="G10" s="58">
        <v>43560</v>
      </c>
      <c r="H10" s="45">
        <v>43561</v>
      </c>
      <c r="I10" s="44">
        <f t="shared" si="1"/>
        <v>43561</v>
      </c>
      <c r="J10" s="218">
        <f t="shared" si="2"/>
        <v>43571</v>
      </c>
      <c r="K10" s="216">
        <f t="shared" si="3"/>
        <v>43571</v>
      </c>
      <c r="L10" s="46">
        <v>10</v>
      </c>
      <c r="M10" s="334" t="s">
        <v>246</v>
      </c>
      <c r="N10" s="60" t="s">
        <v>32</v>
      </c>
      <c r="O10" s="84" t="s">
        <v>18</v>
      </c>
    </row>
    <row r="11" spans="1:15" s="9" customFormat="1" ht="18" customHeight="1" hidden="1">
      <c r="A11" s="36" t="s">
        <v>45</v>
      </c>
      <c r="B11" s="42"/>
      <c r="C11" s="57"/>
      <c r="D11" s="43">
        <f>IF(ISBLANK(C11),"",(C11))</f>
      </c>
      <c r="E11" s="45">
        <v>43560</v>
      </c>
      <c r="F11" s="44">
        <f t="shared" si="0"/>
        <v>43560</v>
      </c>
      <c r="G11" s="58">
        <v>43563</v>
      </c>
      <c r="H11" s="45">
        <v>43563</v>
      </c>
      <c r="I11" s="44">
        <f t="shared" si="1"/>
        <v>43563</v>
      </c>
      <c r="J11" s="59">
        <f t="shared" si="2"/>
        <v>43573</v>
      </c>
      <c r="K11" s="44">
        <f t="shared" si="3"/>
        <v>43573</v>
      </c>
      <c r="L11" s="163">
        <v>10</v>
      </c>
      <c r="M11" s="334" t="s">
        <v>31</v>
      </c>
      <c r="N11" s="60" t="s">
        <v>32</v>
      </c>
      <c r="O11" s="85" t="s">
        <v>18</v>
      </c>
    </row>
    <row r="12" spans="1:15" s="9" customFormat="1" ht="18" customHeight="1" hidden="1">
      <c r="A12" s="36" t="s">
        <v>245</v>
      </c>
      <c r="B12" s="42"/>
      <c r="C12" s="57"/>
      <c r="D12" s="43"/>
      <c r="E12" s="45">
        <v>43557</v>
      </c>
      <c r="F12" s="44">
        <f t="shared" si="0"/>
        <v>43557</v>
      </c>
      <c r="G12" s="58">
        <v>43558</v>
      </c>
      <c r="H12" s="45">
        <v>43558</v>
      </c>
      <c r="I12" s="44">
        <f t="shared" si="1"/>
        <v>43558</v>
      </c>
      <c r="J12" s="59">
        <f t="shared" si="2"/>
        <v>43569</v>
      </c>
      <c r="K12" s="44" t="s">
        <v>247</v>
      </c>
      <c r="L12" s="163">
        <v>11</v>
      </c>
      <c r="M12" s="334" t="s">
        <v>246</v>
      </c>
      <c r="N12" s="60" t="s">
        <v>32</v>
      </c>
      <c r="O12" s="85" t="s">
        <v>18</v>
      </c>
    </row>
    <row r="13" spans="1:15" s="9" customFormat="1" ht="18" customHeight="1" hidden="1" thickBot="1">
      <c r="A13" s="89" t="s">
        <v>102</v>
      </c>
      <c r="B13" s="90"/>
      <c r="C13" s="91"/>
      <c r="D13" s="92">
        <f>IF(ISBLANK(C13),"",(C13))</f>
      </c>
      <c r="E13" s="93">
        <v>43557</v>
      </c>
      <c r="F13" s="94">
        <f t="shared" si="0"/>
        <v>43557</v>
      </c>
      <c r="G13" s="95">
        <v>43559</v>
      </c>
      <c r="H13" s="93">
        <v>43559</v>
      </c>
      <c r="I13" s="142">
        <f t="shared" si="1"/>
        <v>43559</v>
      </c>
      <c r="J13" s="96">
        <f t="shared" si="2"/>
        <v>43568</v>
      </c>
      <c r="K13" s="94">
        <f t="shared" si="3"/>
        <v>43568</v>
      </c>
      <c r="L13" s="97">
        <v>9</v>
      </c>
      <c r="M13" s="347" t="s">
        <v>103</v>
      </c>
      <c r="N13" s="98" t="s">
        <v>104</v>
      </c>
      <c r="O13" s="85" t="s">
        <v>18</v>
      </c>
    </row>
    <row r="14" spans="1:15" s="3" customFormat="1" ht="18" customHeight="1" hidden="1">
      <c r="A14" s="99" t="s">
        <v>127</v>
      </c>
      <c r="B14" s="100" t="s">
        <v>137</v>
      </c>
      <c r="C14" s="101">
        <f>IF((ISBLANK($C$8)),"----",(($C$8)+($O$7*O14)))</f>
        <v>43558</v>
      </c>
      <c r="D14" s="102">
        <f aca="true" t="shared" si="4" ref="D14:D37">C14</f>
        <v>43558</v>
      </c>
      <c r="E14" s="103">
        <f>$E$8+($O$7*O14)</f>
        <v>43559</v>
      </c>
      <c r="F14" s="104">
        <f t="shared" si="0"/>
        <v>43559</v>
      </c>
      <c r="G14" s="105">
        <f>$G$8+($O$7*O14)</f>
        <v>43560</v>
      </c>
      <c r="H14" s="103">
        <f>$H$8+($O$7*O14)</f>
        <v>43560</v>
      </c>
      <c r="I14" s="102">
        <f t="shared" si="1"/>
        <v>43560</v>
      </c>
      <c r="J14" s="106">
        <f t="shared" si="2"/>
        <v>43569</v>
      </c>
      <c r="K14" s="102">
        <f t="shared" si="3"/>
        <v>43569</v>
      </c>
      <c r="L14" s="107">
        <f>$L$8</f>
        <v>9</v>
      </c>
      <c r="M14" s="108" t="str">
        <f>$M$8</f>
        <v>ONE</v>
      </c>
      <c r="N14" s="109" t="str">
        <f>$N$8</f>
        <v>危険品受託</v>
      </c>
      <c r="O14" s="110">
        <v>0</v>
      </c>
    </row>
    <row r="15" spans="1:15" s="3" customFormat="1" ht="18" customHeight="1" hidden="1">
      <c r="A15" s="62" t="s">
        <v>128</v>
      </c>
      <c r="B15" s="63" t="s">
        <v>135</v>
      </c>
      <c r="C15" s="64" t="str">
        <f>IF((ISBLANK($C$11)),"----",(($C$11)+($O$7*O15)))</f>
        <v>----</v>
      </c>
      <c r="D15" s="65" t="str">
        <f t="shared" si="4"/>
        <v>----</v>
      </c>
      <c r="E15" s="66">
        <f>$E$9+($O$7*O15)</f>
        <v>43559</v>
      </c>
      <c r="F15" s="67">
        <f t="shared" si="0"/>
        <v>43559</v>
      </c>
      <c r="G15" s="68">
        <f>$G$9+($O$7*O15)</f>
        <v>43560</v>
      </c>
      <c r="H15" s="66">
        <f>$H$9+($O$7*O15)</f>
        <v>43560</v>
      </c>
      <c r="I15" s="65">
        <f t="shared" si="1"/>
        <v>43560</v>
      </c>
      <c r="J15" s="69">
        <f t="shared" si="2"/>
        <v>43569</v>
      </c>
      <c r="K15" s="65">
        <f t="shared" si="3"/>
        <v>43569</v>
      </c>
      <c r="L15" s="70">
        <f>$L$9</f>
        <v>9</v>
      </c>
      <c r="M15" s="71" t="str">
        <f>$M$9</f>
        <v>COSCO</v>
      </c>
      <c r="N15" s="72" t="str">
        <f>$N$11</f>
        <v>危険品受託</v>
      </c>
      <c r="O15" s="111">
        <v>0</v>
      </c>
    </row>
    <row r="16" spans="1:15" s="3" customFormat="1" ht="18" customHeight="1" hidden="1">
      <c r="A16" s="47" t="s">
        <v>77</v>
      </c>
      <c r="B16" s="48" t="s">
        <v>130</v>
      </c>
      <c r="C16" s="87" t="str">
        <f>IF((ISBLANK($C$11)),"----",(($C$11)+($O$7*O16)))</f>
        <v>----</v>
      </c>
      <c r="D16" s="88" t="str">
        <f t="shared" si="4"/>
        <v>----</v>
      </c>
      <c r="E16" s="25">
        <f>$E$11+($O$7*O16)</f>
        <v>43560</v>
      </c>
      <c r="F16" s="26">
        <f t="shared" si="0"/>
        <v>43560</v>
      </c>
      <c r="G16" s="53">
        <f>$G$11+($O$7*O16)</f>
        <v>43563</v>
      </c>
      <c r="H16" s="25">
        <f>$H$11+($O$7*O16)</f>
        <v>43563</v>
      </c>
      <c r="I16" s="24">
        <f t="shared" si="1"/>
        <v>43563</v>
      </c>
      <c r="J16" s="52">
        <f t="shared" si="2"/>
        <v>43573</v>
      </c>
      <c r="K16" s="24">
        <f t="shared" si="3"/>
        <v>43573</v>
      </c>
      <c r="L16" s="31">
        <f>$L$11</f>
        <v>10</v>
      </c>
      <c r="M16" s="34" t="str">
        <f>$M$11</f>
        <v>SITC</v>
      </c>
      <c r="N16" s="28" t="str">
        <f>$N$11</f>
        <v>危険品受託</v>
      </c>
      <c r="O16" s="111">
        <v>0</v>
      </c>
    </row>
    <row r="17" spans="1:15" s="3" customFormat="1" ht="18" customHeight="1" hidden="1" thickBot="1">
      <c r="A17" s="113" t="s">
        <v>117</v>
      </c>
      <c r="B17" s="114" t="s">
        <v>131</v>
      </c>
      <c r="C17" s="115" t="str">
        <f>IF((ISBLANK($C$11)),"----",(($C$11)+($O$7*O17)))</f>
        <v>----</v>
      </c>
      <c r="D17" s="116" t="str">
        <f t="shared" si="4"/>
        <v>----</v>
      </c>
      <c r="E17" s="117">
        <f>$E$13+($O$7*O17)</f>
        <v>43557</v>
      </c>
      <c r="F17" s="118">
        <f t="shared" si="0"/>
        <v>43557</v>
      </c>
      <c r="G17" s="126">
        <v>43559</v>
      </c>
      <c r="H17" s="127">
        <v>43559</v>
      </c>
      <c r="I17" s="125">
        <f t="shared" si="1"/>
        <v>43559</v>
      </c>
      <c r="J17" s="124">
        <f t="shared" si="2"/>
        <v>43568</v>
      </c>
      <c r="K17" s="125">
        <f t="shared" si="3"/>
        <v>43568</v>
      </c>
      <c r="L17" s="164">
        <f>$L$13</f>
        <v>9</v>
      </c>
      <c r="M17" s="121" t="str">
        <f>$M$13</f>
        <v>EVER</v>
      </c>
      <c r="N17" s="122" t="str">
        <f>$N$13</f>
        <v>KAOHSIUNG経由</v>
      </c>
      <c r="O17" s="112">
        <v>0</v>
      </c>
    </row>
    <row r="18" spans="1:15" s="3" customFormat="1" ht="18" customHeight="1" hidden="1">
      <c r="A18" s="99" t="s">
        <v>111</v>
      </c>
      <c r="B18" s="100" t="s">
        <v>124</v>
      </c>
      <c r="C18" s="101">
        <f>IF((ISBLANK($C$8)),"----",(($C$8)+($O$7*O18)))</f>
        <v>43565</v>
      </c>
      <c r="D18" s="102">
        <f t="shared" si="4"/>
        <v>43565</v>
      </c>
      <c r="E18" s="103">
        <f>$E$8+($O$7*O18)</f>
        <v>43566</v>
      </c>
      <c r="F18" s="104">
        <f t="shared" si="0"/>
        <v>43566</v>
      </c>
      <c r="G18" s="105">
        <f>$G$8+($O$7*O18)</f>
        <v>43567</v>
      </c>
      <c r="H18" s="103">
        <f>$H$8+($O$7*O18)</f>
        <v>43567</v>
      </c>
      <c r="I18" s="102">
        <f t="shared" si="1"/>
        <v>43567</v>
      </c>
      <c r="J18" s="106">
        <f t="shared" si="2"/>
        <v>43576</v>
      </c>
      <c r="K18" s="102">
        <f t="shared" si="3"/>
        <v>43576</v>
      </c>
      <c r="L18" s="107">
        <f>$L$8</f>
        <v>9</v>
      </c>
      <c r="M18" s="108" t="str">
        <f>$M$8</f>
        <v>ONE</v>
      </c>
      <c r="N18" s="109" t="str">
        <f>$N$8</f>
        <v>危険品受託</v>
      </c>
      <c r="O18" s="110">
        <v>1</v>
      </c>
    </row>
    <row r="19" spans="1:15" s="3" customFormat="1" ht="18" customHeight="1" hidden="1">
      <c r="A19" s="62" t="s">
        <v>98</v>
      </c>
      <c r="B19" s="63" t="s">
        <v>135</v>
      </c>
      <c r="C19" s="64" t="str">
        <f>IF((ISBLANK($C$11)),"----",(($C$11)+($O$7*O19)))</f>
        <v>----</v>
      </c>
      <c r="D19" s="65" t="str">
        <f t="shared" si="4"/>
        <v>----</v>
      </c>
      <c r="E19" s="66">
        <f>$E$9+($O$7*O19)</f>
        <v>43566</v>
      </c>
      <c r="F19" s="67">
        <f t="shared" si="0"/>
        <v>43566</v>
      </c>
      <c r="G19" s="68">
        <f>$G$9+($O$7*O19)</f>
        <v>43567</v>
      </c>
      <c r="H19" s="66">
        <f>$H$9+($O$7*O19)</f>
        <v>43567</v>
      </c>
      <c r="I19" s="65">
        <f t="shared" si="1"/>
        <v>43567</v>
      </c>
      <c r="J19" s="69">
        <f>H19+L19</f>
        <v>43576</v>
      </c>
      <c r="K19" s="65">
        <f t="shared" si="3"/>
        <v>43576</v>
      </c>
      <c r="L19" s="70">
        <f>$L$9</f>
        <v>9</v>
      </c>
      <c r="M19" s="71" t="str">
        <f>$M$9</f>
        <v>COSCO</v>
      </c>
      <c r="N19" s="72" t="str">
        <f>$N$11</f>
        <v>危険品受託</v>
      </c>
      <c r="O19" s="111">
        <v>1</v>
      </c>
    </row>
    <row r="20" spans="1:15" s="3" customFormat="1" ht="18" customHeight="1" hidden="1">
      <c r="A20" s="47" t="s">
        <v>91</v>
      </c>
      <c r="B20" s="48" t="s">
        <v>130</v>
      </c>
      <c r="C20" s="87" t="str">
        <f>IF((ISBLANK($C$11)),"----",(($C$11)+($O$7*O20)))</f>
        <v>----</v>
      </c>
      <c r="D20" s="88" t="str">
        <f t="shared" si="4"/>
        <v>----</v>
      </c>
      <c r="E20" s="25">
        <f>$E$11+($O$7*O20)</f>
        <v>43567</v>
      </c>
      <c r="F20" s="26">
        <f t="shared" si="0"/>
        <v>43567</v>
      </c>
      <c r="G20" s="53">
        <f>$G$11+($O$7*O20)</f>
        <v>43570</v>
      </c>
      <c r="H20" s="25">
        <f>$H$11+($O$7*O20)</f>
        <v>43570</v>
      </c>
      <c r="I20" s="24">
        <f t="shared" si="1"/>
        <v>43570</v>
      </c>
      <c r="J20" s="52">
        <f t="shared" si="2"/>
        <v>43580</v>
      </c>
      <c r="K20" s="24">
        <f t="shared" si="3"/>
        <v>43580</v>
      </c>
      <c r="L20" s="31">
        <f>$L$11</f>
        <v>10</v>
      </c>
      <c r="M20" s="34" t="str">
        <f>$M$11</f>
        <v>SITC</v>
      </c>
      <c r="N20" s="28" t="str">
        <f>$N$11</f>
        <v>危険品受託</v>
      </c>
      <c r="O20" s="111">
        <v>1</v>
      </c>
    </row>
    <row r="21" spans="1:15" s="3" customFormat="1" ht="18" customHeight="1" hidden="1" thickBot="1">
      <c r="A21" s="113" t="s">
        <v>106</v>
      </c>
      <c r="B21" s="114" t="s">
        <v>132</v>
      </c>
      <c r="C21" s="115" t="str">
        <f>IF((ISBLANK($C$11)),"----",(($C$11)+($O$7*O21)))</f>
        <v>----</v>
      </c>
      <c r="D21" s="116" t="str">
        <f t="shared" si="4"/>
        <v>----</v>
      </c>
      <c r="E21" s="117">
        <f>$E$13+($O$7*O21)</f>
        <v>43564</v>
      </c>
      <c r="F21" s="118">
        <f t="shared" si="0"/>
        <v>43564</v>
      </c>
      <c r="G21" s="126">
        <v>43567</v>
      </c>
      <c r="H21" s="127">
        <v>43567</v>
      </c>
      <c r="I21" s="125">
        <f t="shared" si="1"/>
        <v>43567</v>
      </c>
      <c r="J21" s="124">
        <f t="shared" si="2"/>
        <v>43576</v>
      </c>
      <c r="K21" s="125">
        <f t="shared" si="3"/>
        <v>43576</v>
      </c>
      <c r="L21" s="164">
        <f>$L$13</f>
        <v>9</v>
      </c>
      <c r="M21" s="121" t="str">
        <f>$M$13</f>
        <v>EVER</v>
      </c>
      <c r="N21" s="122" t="str">
        <f>$N$13</f>
        <v>KAOHSIUNG経由</v>
      </c>
      <c r="O21" s="112">
        <v>1</v>
      </c>
    </row>
    <row r="22" spans="1:15" s="3" customFormat="1" ht="18" customHeight="1" hidden="1">
      <c r="A22" s="99" t="s">
        <v>138</v>
      </c>
      <c r="B22" s="100" t="s">
        <v>139</v>
      </c>
      <c r="C22" s="101">
        <f>IF((ISBLANK($C$8)),"----",(($C$8)+($O$7*O22)))</f>
        <v>43572</v>
      </c>
      <c r="D22" s="102">
        <f t="shared" si="4"/>
        <v>43572</v>
      </c>
      <c r="E22" s="103">
        <f>$E$8+($O$7*O22)</f>
        <v>43573</v>
      </c>
      <c r="F22" s="104">
        <f t="shared" si="0"/>
        <v>43573</v>
      </c>
      <c r="G22" s="105">
        <f>$G$8+($O$7*O22)</f>
        <v>43574</v>
      </c>
      <c r="H22" s="103">
        <f>$H$8+($O$7*O22)</f>
        <v>43574</v>
      </c>
      <c r="I22" s="102">
        <f t="shared" si="1"/>
        <v>43574</v>
      </c>
      <c r="J22" s="106">
        <f t="shared" si="2"/>
        <v>43583</v>
      </c>
      <c r="K22" s="102">
        <f t="shared" si="3"/>
        <v>43583</v>
      </c>
      <c r="L22" s="107">
        <f>$L$8</f>
        <v>9</v>
      </c>
      <c r="M22" s="108" t="str">
        <f>$M$8</f>
        <v>ONE</v>
      </c>
      <c r="N22" s="109" t="str">
        <f>$N$8</f>
        <v>危険品受託</v>
      </c>
      <c r="O22" s="110">
        <v>2</v>
      </c>
    </row>
    <row r="23" spans="1:15" s="3" customFormat="1" ht="18" customHeight="1" hidden="1">
      <c r="A23" s="62" t="s">
        <v>97</v>
      </c>
      <c r="B23" s="63" t="s">
        <v>136</v>
      </c>
      <c r="C23" s="64" t="str">
        <f>IF((ISBLANK($C$11)),"----",(($C$11)+($O$7*O23)))</f>
        <v>----</v>
      </c>
      <c r="D23" s="65" t="str">
        <f t="shared" si="4"/>
        <v>----</v>
      </c>
      <c r="E23" s="66">
        <f>$E$9+($O$7*O23)</f>
        <v>43573</v>
      </c>
      <c r="F23" s="67">
        <f t="shared" si="0"/>
        <v>43573</v>
      </c>
      <c r="G23" s="68">
        <f>$G$9+($O$7*O23)</f>
        <v>43574</v>
      </c>
      <c r="H23" s="66">
        <f>$H$9+($O$7*O23)</f>
        <v>43574</v>
      </c>
      <c r="I23" s="65">
        <f t="shared" si="1"/>
        <v>43574</v>
      </c>
      <c r="J23" s="69">
        <f t="shared" si="2"/>
        <v>43583</v>
      </c>
      <c r="K23" s="65">
        <f t="shared" si="3"/>
        <v>43583</v>
      </c>
      <c r="L23" s="70">
        <f>$L$9</f>
        <v>9</v>
      </c>
      <c r="M23" s="71" t="str">
        <f>$M$9</f>
        <v>COSCO</v>
      </c>
      <c r="N23" s="72" t="str">
        <f>$N$11</f>
        <v>危険品受託</v>
      </c>
      <c r="O23" s="111">
        <v>2</v>
      </c>
    </row>
    <row r="24" spans="1:15" s="3" customFormat="1" ht="18" customHeight="1" hidden="1">
      <c r="A24" s="47" t="s">
        <v>119</v>
      </c>
      <c r="B24" s="48" t="s">
        <v>142</v>
      </c>
      <c r="C24" s="87" t="str">
        <f>IF((ISBLANK($C$11)),"----",(($C$11)+($O$7*O24)))</f>
        <v>----</v>
      </c>
      <c r="D24" s="88" t="str">
        <f t="shared" si="4"/>
        <v>----</v>
      </c>
      <c r="E24" s="25">
        <f>$E$11+($O$7*O24)</f>
        <v>43574</v>
      </c>
      <c r="F24" s="26">
        <f t="shared" si="0"/>
        <v>43574</v>
      </c>
      <c r="G24" s="53">
        <f>$G$11+($O$7*O24)</f>
        <v>43577</v>
      </c>
      <c r="H24" s="25">
        <f>$H$11+($O$7*O24)</f>
        <v>43577</v>
      </c>
      <c r="I24" s="24">
        <f t="shared" si="1"/>
        <v>43577</v>
      </c>
      <c r="J24" s="52">
        <f t="shared" si="2"/>
        <v>43587</v>
      </c>
      <c r="K24" s="24">
        <f t="shared" si="3"/>
        <v>43587</v>
      </c>
      <c r="L24" s="31">
        <f>$L$11</f>
        <v>10</v>
      </c>
      <c r="M24" s="34" t="str">
        <f>$M$11</f>
        <v>SITC</v>
      </c>
      <c r="N24" s="28" t="str">
        <f>$N$11</f>
        <v>危険品受託</v>
      </c>
      <c r="O24" s="111">
        <v>2</v>
      </c>
    </row>
    <row r="25" spans="1:15" s="3" customFormat="1" ht="18" customHeight="1" hidden="1" thickBot="1">
      <c r="A25" s="113" t="s">
        <v>122</v>
      </c>
      <c r="B25" s="114" t="s">
        <v>133</v>
      </c>
      <c r="C25" s="115" t="str">
        <f>IF((ISBLANK($C$11)),"----",(($C$11)+($O$7*O25)))</f>
        <v>----</v>
      </c>
      <c r="D25" s="116" t="str">
        <f t="shared" si="4"/>
        <v>----</v>
      </c>
      <c r="E25" s="117">
        <f>$E$13+($O$7*O25)</f>
        <v>43571</v>
      </c>
      <c r="F25" s="118">
        <f t="shared" si="0"/>
        <v>43571</v>
      </c>
      <c r="G25" s="119">
        <f>$G$13+($O$7*O25)</f>
        <v>43573</v>
      </c>
      <c r="H25" s="117">
        <f>$H$13+($O$7*O25)</f>
        <v>43573</v>
      </c>
      <c r="I25" s="116">
        <f t="shared" si="1"/>
        <v>43573</v>
      </c>
      <c r="J25" s="124">
        <f t="shared" si="2"/>
        <v>43582</v>
      </c>
      <c r="K25" s="125">
        <f t="shared" si="3"/>
        <v>43582</v>
      </c>
      <c r="L25" s="164">
        <f>$L$13</f>
        <v>9</v>
      </c>
      <c r="M25" s="121" t="str">
        <f>$M$13</f>
        <v>EVER</v>
      </c>
      <c r="N25" s="122" t="str">
        <f>$N$13</f>
        <v>KAOHSIUNG経由</v>
      </c>
      <c r="O25" s="112">
        <v>2</v>
      </c>
    </row>
    <row r="26" spans="1:15" s="3" customFormat="1" ht="18" customHeight="1" hidden="1">
      <c r="A26" s="99" t="s">
        <v>127</v>
      </c>
      <c r="B26" s="100" t="s">
        <v>140</v>
      </c>
      <c r="C26" s="129">
        <v>43578</v>
      </c>
      <c r="D26" s="130">
        <f t="shared" si="4"/>
        <v>43578</v>
      </c>
      <c r="E26" s="103">
        <f>$E$8+($O$7*O26)</f>
        <v>43580</v>
      </c>
      <c r="F26" s="104">
        <f t="shared" si="0"/>
        <v>43580</v>
      </c>
      <c r="G26" s="105">
        <f>$G$8+($O$7*O26)</f>
        <v>43581</v>
      </c>
      <c r="H26" s="103">
        <f>$H$8+($O$7*O26)</f>
        <v>43581</v>
      </c>
      <c r="I26" s="102">
        <f t="shared" si="1"/>
        <v>43581</v>
      </c>
      <c r="J26" s="106">
        <f t="shared" si="2"/>
        <v>43590</v>
      </c>
      <c r="K26" s="102">
        <f t="shared" si="3"/>
        <v>43590</v>
      </c>
      <c r="L26" s="107">
        <f>$L$8</f>
        <v>9</v>
      </c>
      <c r="M26" s="108" t="str">
        <f>$M$8</f>
        <v>ONE</v>
      </c>
      <c r="N26" s="140" t="s">
        <v>144</v>
      </c>
      <c r="O26" s="110">
        <v>3</v>
      </c>
    </row>
    <row r="27" spans="1:15" s="3" customFormat="1" ht="18" customHeight="1" hidden="1">
      <c r="A27" s="62" t="s">
        <v>128</v>
      </c>
      <c r="B27" s="63" t="s">
        <v>136</v>
      </c>
      <c r="C27" s="64" t="str">
        <f aca="true" t="shared" si="5" ref="C27:C33">IF((ISBLANK($C$11)),"----",(($C$11)+($O$7*O27)))</f>
        <v>----</v>
      </c>
      <c r="D27" s="65" t="str">
        <f t="shared" si="4"/>
        <v>----</v>
      </c>
      <c r="E27" s="66">
        <f>$E$9+($O$7*O27)</f>
        <v>43580</v>
      </c>
      <c r="F27" s="67">
        <f t="shared" si="0"/>
        <v>43580</v>
      </c>
      <c r="G27" s="68">
        <f>$G$9+($O$7*O27)</f>
        <v>43581</v>
      </c>
      <c r="H27" s="66">
        <f>$H$9+($O$7*O27)</f>
        <v>43581</v>
      </c>
      <c r="I27" s="65">
        <f t="shared" si="1"/>
        <v>43581</v>
      </c>
      <c r="J27" s="69">
        <f t="shared" si="2"/>
        <v>43590</v>
      </c>
      <c r="K27" s="65">
        <f t="shared" si="3"/>
        <v>43590</v>
      </c>
      <c r="L27" s="70">
        <f>$L$9</f>
        <v>9</v>
      </c>
      <c r="M27" s="71" t="str">
        <f>$M$9</f>
        <v>COSCO</v>
      </c>
      <c r="N27" s="72" t="str">
        <f>$N$11</f>
        <v>危険品受託</v>
      </c>
      <c r="O27" s="111">
        <v>3</v>
      </c>
    </row>
    <row r="28" spans="1:15" s="3" customFormat="1" ht="18" customHeight="1" hidden="1">
      <c r="A28" s="47" t="s">
        <v>77</v>
      </c>
      <c r="B28" s="48" t="s">
        <v>142</v>
      </c>
      <c r="C28" s="87" t="str">
        <f t="shared" si="5"/>
        <v>----</v>
      </c>
      <c r="D28" s="88" t="str">
        <f t="shared" si="4"/>
        <v>----</v>
      </c>
      <c r="E28" s="25">
        <f>$E$11+($O$7*O28)</f>
        <v>43581</v>
      </c>
      <c r="F28" s="26">
        <f t="shared" si="0"/>
        <v>43581</v>
      </c>
      <c r="G28" s="53">
        <f>$G$11+($O$7*O28)</f>
        <v>43584</v>
      </c>
      <c r="H28" s="25">
        <f>$H$11+($O$7*O28)</f>
        <v>43584</v>
      </c>
      <c r="I28" s="24">
        <f t="shared" si="1"/>
        <v>43584</v>
      </c>
      <c r="J28" s="52">
        <f t="shared" si="2"/>
        <v>43594</v>
      </c>
      <c r="K28" s="24">
        <f t="shared" si="3"/>
        <v>43594</v>
      </c>
      <c r="L28" s="31">
        <f>$L$11</f>
        <v>10</v>
      </c>
      <c r="M28" s="34" t="str">
        <f>$M$11</f>
        <v>SITC</v>
      </c>
      <c r="N28" s="28" t="str">
        <f>$N$11</f>
        <v>危険品受託</v>
      </c>
      <c r="O28" s="111">
        <v>3</v>
      </c>
    </row>
    <row r="29" spans="1:15" s="3" customFormat="1" ht="18" customHeight="1" hidden="1" thickBot="1">
      <c r="A29" s="113" t="s">
        <v>129</v>
      </c>
      <c r="B29" s="114" t="s">
        <v>134</v>
      </c>
      <c r="C29" s="115" t="str">
        <f t="shared" si="5"/>
        <v>----</v>
      </c>
      <c r="D29" s="116" t="str">
        <f t="shared" si="4"/>
        <v>----</v>
      </c>
      <c r="E29" s="117">
        <f>$E$13+($O$7*O29)</f>
        <v>43578</v>
      </c>
      <c r="F29" s="118">
        <f t="shared" si="0"/>
        <v>43578</v>
      </c>
      <c r="G29" s="119">
        <f>$G$13+($O$7*O29)</f>
        <v>43580</v>
      </c>
      <c r="H29" s="117">
        <f>$H$13+($O$7*O29)</f>
        <v>43580</v>
      </c>
      <c r="I29" s="116">
        <f t="shared" si="1"/>
        <v>43580</v>
      </c>
      <c r="J29" s="124">
        <f t="shared" si="2"/>
        <v>43589</v>
      </c>
      <c r="K29" s="125">
        <f t="shared" si="3"/>
        <v>43589</v>
      </c>
      <c r="L29" s="164">
        <f>$L$13</f>
        <v>9</v>
      </c>
      <c r="M29" s="121" t="str">
        <f>$M$13</f>
        <v>EVER</v>
      </c>
      <c r="N29" s="122" t="str">
        <f>$N$13</f>
        <v>KAOHSIUNG経由</v>
      </c>
      <c r="O29" s="112">
        <v>3</v>
      </c>
    </row>
    <row r="30" spans="1:15" s="3" customFormat="1" ht="18" customHeight="1" hidden="1">
      <c r="A30" s="99" t="s">
        <v>111</v>
      </c>
      <c r="B30" s="100" t="s">
        <v>126</v>
      </c>
      <c r="C30" s="141" t="str">
        <f t="shared" si="5"/>
        <v>----</v>
      </c>
      <c r="D30" s="142" t="str">
        <f>C30</f>
        <v>----</v>
      </c>
      <c r="E30" s="103">
        <f>$E$8+($O$7*O30)</f>
        <v>43587</v>
      </c>
      <c r="F30" s="104">
        <f>E30</f>
        <v>43587</v>
      </c>
      <c r="G30" s="105">
        <f>$G$8+($O$7*O30)</f>
        <v>43588</v>
      </c>
      <c r="H30" s="103">
        <f>$H$8+($O$7*O30)</f>
        <v>43588</v>
      </c>
      <c r="I30" s="102">
        <f t="shared" si="1"/>
        <v>43588</v>
      </c>
      <c r="J30" s="106">
        <f t="shared" si="2"/>
        <v>43597</v>
      </c>
      <c r="K30" s="102">
        <f t="shared" si="3"/>
        <v>43597</v>
      </c>
      <c r="L30" s="107">
        <f>$L$8</f>
        <v>9</v>
      </c>
      <c r="M30" s="108" t="str">
        <f>$M$8</f>
        <v>ONE</v>
      </c>
      <c r="N30" s="140" t="s">
        <v>145</v>
      </c>
      <c r="O30" s="110">
        <v>4</v>
      </c>
    </row>
    <row r="31" spans="1:15" s="3" customFormat="1" ht="18" customHeight="1" hidden="1">
      <c r="A31" s="62" t="s">
        <v>98</v>
      </c>
      <c r="B31" s="63" t="s">
        <v>136</v>
      </c>
      <c r="C31" s="64" t="str">
        <f t="shared" si="5"/>
        <v>----</v>
      </c>
      <c r="D31" s="65" t="str">
        <f t="shared" si="4"/>
        <v>----</v>
      </c>
      <c r="E31" s="66">
        <f>$E$9+($O$7*O31)</f>
        <v>43587</v>
      </c>
      <c r="F31" s="67">
        <f>E31</f>
        <v>43587</v>
      </c>
      <c r="G31" s="68">
        <f>$G$9+($O$7*O31)</f>
        <v>43588</v>
      </c>
      <c r="H31" s="66">
        <f>$H$9+($O$7*O31)</f>
        <v>43588</v>
      </c>
      <c r="I31" s="65">
        <f t="shared" si="1"/>
        <v>43588</v>
      </c>
      <c r="J31" s="69">
        <f t="shared" si="2"/>
        <v>43597</v>
      </c>
      <c r="K31" s="65">
        <f t="shared" si="3"/>
        <v>43597</v>
      </c>
      <c r="L31" s="70">
        <f>$L$9</f>
        <v>9</v>
      </c>
      <c r="M31" s="71" t="str">
        <f>$M$9</f>
        <v>COSCO</v>
      </c>
      <c r="N31" s="72" t="str">
        <f>$N$11</f>
        <v>危険品受託</v>
      </c>
      <c r="O31" s="111">
        <v>4</v>
      </c>
    </row>
    <row r="32" spans="1:15" s="3" customFormat="1" ht="18" customHeight="1" hidden="1">
      <c r="A32" s="47" t="s">
        <v>91</v>
      </c>
      <c r="B32" s="48" t="s">
        <v>142</v>
      </c>
      <c r="C32" s="87" t="str">
        <f t="shared" si="5"/>
        <v>----</v>
      </c>
      <c r="D32" s="88" t="str">
        <f t="shared" si="4"/>
        <v>----</v>
      </c>
      <c r="E32" s="25">
        <f>$E$11+($O$7*O32)</f>
        <v>43588</v>
      </c>
      <c r="F32" s="26">
        <f t="shared" si="0"/>
        <v>43588</v>
      </c>
      <c r="G32" s="53">
        <f>$G$11+($O$7*O32)</f>
        <v>43591</v>
      </c>
      <c r="H32" s="25">
        <f>$H$11+($O$7*O32)</f>
        <v>43591</v>
      </c>
      <c r="I32" s="24">
        <f t="shared" si="1"/>
        <v>43591</v>
      </c>
      <c r="J32" s="52">
        <f t="shared" si="2"/>
        <v>43601</v>
      </c>
      <c r="K32" s="24">
        <f t="shared" si="3"/>
        <v>43601</v>
      </c>
      <c r="L32" s="31">
        <f>$L$11</f>
        <v>10</v>
      </c>
      <c r="M32" s="34" t="str">
        <f>$M$11</f>
        <v>SITC</v>
      </c>
      <c r="N32" s="28" t="str">
        <f>$N$11</f>
        <v>危険品受託</v>
      </c>
      <c r="O32" s="111">
        <v>4</v>
      </c>
    </row>
    <row r="33" spans="1:15" s="3" customFormat="1" ht="18" customHeight="1" hidden="1" thickBot="1">
      <c r="A33" s="113" t="s">
        <v>76</v>
      </c>
      <c r="B33" s="114"/>
      <c r="C33" s="115" t="str">
        <f t="shared" si="5"/>
        <v>----</v>
      </c>
      <c r="D33" s="116" t="str">
        <f t="shared" si="4"/>
        <v>----</v>
      </c>
      <c r="E33" s="117">
        <f>$E$13+($O$7*O33)</f>
        <v>43585</v>
      </c>
      <c r="F33" s="118">
        <f t="shared" si="0"/>
        <v>43585</v>
      </c>
      <c r="G33" s="119">
        <f>$G$13+($O$7*O33)</f>
        <v>43587</v>
      </c>
      <c r="H33" s="117">
        <f>$H$13+($O$7*O33)</f>
        <v>43587</v>
      </c>
      <c r="I33" s="116">
        <f t="shared" si="1"/>
        <v>43587</v>
      </c>
      <c r="J33" s="120">
        <f t="shared" si="2"/>
        <v>43596</v>
      </c>
      <c r="K33" s="116">
        <f t="shared" si="3"/>
        <v>43596</v>
      </c>
      <c r="L33" s="164">
        <f>$L$13</f>
        <v>9</v>
      </c>
      <c r="M33" s="121" t="str">
        <f>$M$13</f>
        <v>EVER</v>
      </c>
      <c r="N33" s="122" t="str">
        <f>$N$13</f>
        <v>KAOHSIUNG経由</v>
      </c>
      <c r="O33" s="112">
        <v>4</v>
      </c>
    </row>
    <row r="34" spans="1:15" s="3" customFormat="1" ht="18" customHeight="1" hidden="1">
      <c r="A34" s="99" t="s">
        <v>138</v>
      </c>
      <c r="B34" s="100" t="s">
        <v>141</v>
      </c>
      <c r="C34" s="101">
        <f>IF((ISBLANK($C$8)),"----",(($C$8)+($O$7*O34)))</f>
        <v>43593</v>
      </c>
      <c r="D34" s="102">
        <f t="shared" si="4"/>
        <v>43593</v>
      </c>
      <c r="E34" s="103">
        <f>$E$8+($O$7*O34)</f>
        <v>43594</v>
      </c>
      <c r="F34" s="104">
        <f t="shared" si="0"/>
        <v>43594</v>
      </c>
      <c r="G34" s="105">
        <f>$G$8+($O$7*O34)</f>
        <v>43595</v>
      </c>
      <c r="H34" s="103">
        <f>$H$8+($O$7*O34)</f>
        <v>43595</v>
      </c>
      <c r="I34" s="102">
        <f t="shared" si="1"/>
        <v>43595</v>
      </c>
      <c r="J34" s="106">
        <f t="shared" si="2"/>
        <v>43604</v>
      </c>
      <c r="K34" s="102">
        <f t="shared" si="3"/>
        <v>43604</v>
      </c>
      <c r="L34" s="107">
        <f>$L$8</f>
        <v>9</v>
      </c>
      <c r="M34" s="108" t="str">
        <f>$M$8</f>
        <v>ONE</v>
      </c>
      <c r="N34" s="109" t="str">
        <f>$N$8</f>
        <v>危険品受託</v>
      </c>
      <c r="O34" s="110">
        <v>5</v>
      </c>
    </row>
    <row r="35" spans="1:15" s="3" customFormat="1" ht="18" customHeight="1" hidden="1">
      <c r="A35" s="143"/>
      <c r="B35" s="144"/>
      <c r="C35" s="141" t="str">
        <f>IF((ISBLANK($C$11)),"----",(($C$11)+($O$7*O35)))</f>
        <v>----</v>
      </c>
      <c r="D35" s="142" t="str">
        <f t="shared" si="4"/>
        <v>----</v>
      </c>
      <c r="E35" s="145">
        <f>$E$9+($O$7*O35)</f>
        <v>43594</v>
      </c>
      <c r="F35" s="146">
        <f t="shared" si="0"/>
        <v>43594</v>
      </c>
      <c r="G35" s="147">
        <f>$G$9+($O$7*O35)</f>
        <v>43595</v>
      </c>
      <c r="H35" s="145">
        <f>$H$9+($O$7*O35)</f>
        <v>43595</v>
      </c>
      <c r="I35" s="142">
        <f t="shared" si="1"/>
        <v>43595</v>
      </c>
      <c r="J35" s="148">
        <f t="shared" si="2"/>
        <v>43604</v>
      </c>
      <c r="K35" s="142">
        <f t="shared" si="3"/>
        <v>43604</v>
      </c>
      <c r="L35" s="70">
        <f>$L$9</f>
        <v>9</v>
      </c>
      <c r="M35" s="149" t="str">
        <f>$M$9</f>
        <v>COSCO</v>
      </c>
      <c r="N35" s="150" t="s">
        <v>125</v>
      </c>
      <c r="O35" s="111">
        <v>5</v>
      </c>
    </row>
    <row r="36" spans="1:15" s="3" customFormat="1" ht="18" customHeight="1" hidden="1">
      <c r="A36" s="47" t="s">
        <v>119</v>
      </c>
      <c r="B36" s="48" t="s">
        <v>143</v>
      </c>
      <c r="C36" s="87" t="str">
        <f>IF((ISBLANK($C$11)),"----",(($C$11)+($O$7*O36)))</f>
        <v>----</v>
      </c>
      <c r="D36" s="88" t="str">
        <f t="shared" si="4"/>
        <v>----</v>
      </c>
      <c r="E36" s="25">
        <f>$E$11+($O$7*O36)</f>
        <v>43595</v>
      </c>
      <c r="F36" s="26">
        <f t="shared" si="0"/>
        <v>43595</v>
      </c>
      <c r="G36" s="53">
        <f>$G$11+($O$7*O36)</f>
        <v>43598</v>
      </c>
      <c r="H36" s="25">
        <f>$H$11+($O$7*O36)</f>
        <v>43598</v>
      </c>
      <c r="I36" s="24">
        <f t="shared" si="1"/>
        <v>43598</v>
      </c>
      <c r="J36" s="52">
        <f t="shared" si="2"/>
        <v>43608</v>
      </c>
      <c r="K36" s="24">
        <f t="shared" si="3"/>
        <v>43608</v>
      </c>
      <c r="L36" s="31">
        <f>$L$11</f>
        <v>10</v>
      </c>
      <c r="M36" s="34" t="str">
        <f>$M$11</f>
        <v>SITC</v>
      </c>
      <c r="N36" s="28" t="str">
        <f>$N$11</f>
        <v>危険品受託</v>
      </c>
      <c r="O36" s="111">
        <v>5</v>
      </c>
    </row>
    <row r="37" spans="1:15" s="3" customFormat="1" ht="18" customHeight="1" hidden="1" thickBot="1">
      <c r="A37" s="113" t="s">
        <v>76</v>
      </c>
      <c r="B37" s="114"/>
      <c r="C37" s="115" t="str">
        <f>IF((ISBLANK($C$11)),"----",(($C$11)+($O$7*O37)))</f>
        <v>----</v>
      </c>
      <c r="D37" s="116" t="str">
        <f t="shared" si="4"/>
        <v>----</v>
      </c>
      <c r="E37" s="117">
        <f>$E$13+($O$7*O37)</f>
        <v>43592</v>
      </c>
      <c r="F37" s="118">
        <f t="shared" si="0"/>
        <v>43592</v>
      </c>
      <c r="G37" s="126">
        <v>43230</v>
      </c>
      <c r="H37" s="127">
        <v>43230</v>
      </c>
      <c r="I37" s="125">
        <f t="shared" si="1"/>
        <v>43230</v>
      </c>
      <c r="J37" s="124">
        <f t="shared" si="2"/>
        <v>43239</v>
      </c>
      <c r="K37" s="125">
        <f t="shared" si="3"/>
        <v>43239</v>
      </c>
      <c r="L37" s="164">
        <f>$L$13</f>
        <v>9</v>
      </c>
      <c r="M37" s="121" t="str">
        <f>$M$13</f>
        <v>EVER</v>
      </c>
      <c r="N37" s="122" t="str">
        <f>$N$13</f>
        <v>KAOHSIUNG経由</v>
      </c>
      <c r="O37" s="112">
        <v>5</v>
      </c>
    </row>
    <row r="38" spans="1:15" s="3" customFormat="1" ht="18" customHeight="1" hidden="1">
      <c r="A38" s="99" t="s">
        <v>127</v>
      </c>
      <c r="B38" s="100" t="s">
        <v>146</v>
      </c>
      <c r="C38" s="101">
        <f>IF((ISBLANK($C$8)),"----",(($C$8)+($O$7*O38)))</f>
        <v>43600</v>
      </c>
      <c r="D38" s="102">
        <f aca="true" t="shared" si="6" ref="D38:D53">C38</f>
        <v>43600</v>
      </c>
      <c r="E38" s="103">
        <f>$E$8+($O$7*O38)</f>
        <v>43601</v>
      </c>
      <c r="F38" s="104">
        <f aca="true" t="shared" si="7" ref="F38:F53">E38</f>
        <v>43601</v>
      </c>
      <c r="G38" s="105">
        <f>$G$8+($O$7*O38)</f>
        <v>43602</v>
      </c>
      <c r="H38" s="103">
        <f>$H$8+($O$7*O38)</f>
        <v>43602</v>
      </c>
      <c r="I38" s="102">
        <f aca="true" t="shared" si="8" ref="I38:I60">H38</f>
        <v>43602</v>
      </c>
      <c r="J38" s="106">
        <f aca="true" t="shared" si="9" ref="J38:J61">H38+L38</f>
        <v>43611</v>
      </c>
      <c r="K38" s="102">
        <f aca="true" t="shared" si="10" ref="K38:K61">J38</f>
        <v>43611</v>
      </c>
      <c r="L38" s="107">
        <f>$L$8</f>
        <v>9</v>
      </c>
      <c r="M38" s="108" t="str">
        <f>$M$8</f>
        <v>ONE</v>
      </c>
      <c r="N38" s="109" t="str">
        <f>$N$8</f>
        <v>危険品受託</v>
      </c>
      <c r="O38" s="110">
        <v>6</v>
      </c>
    </row>
    <row r="39" spans="1:15" s="3" customFormat="1" ht="18" customHeight="1" hidden="1">
      <c r="A39" s="62" t="s">
        <v>153</v>
      </c>
      <c r="B39" s="63" t="s">
        <v>154</v>
      </c>
      <c r="C39" s="64" t="str">
        <f>IF((ISBLANK($C$11)),"----",(($C$11)+($O$7*O39)))</f>
        <v>----</v>
      </c>
      <c r="D39" s="65" t="str">
        <f t="shared" si="6"/>
        <v>----</v>
      </c>
      <c r="E39" s="66">
        <f>$E$9+($O$7*O39)</f>
        <v>43601</v>
      </c>
      <c r="F39" s="67">
        <f t="shared" si="7"/>
        <v>43601</v>
      </c>
      <c r="G39" s="68">
        <f>$G$9+($O$7*O39)</f>
        <v>43602</v>
      </c>
      <c r="H39" s="66">
        <f>$H$9+($O$7*O39)</f>
        <v>43602</v>
      </c>
      <c r="I39" s="65">
        <f t="shared" si="8"/>
        <v>43602</v>
      </c>
      <c r="J39" s="69">
        <f t="shared" si="9"/>
        <v>43611</v>
      </c>
      <c r="K39" s="65">
        <f t="shared" si="10"/>
        <v>43611</v>
      </c>
      <c r="L39" s="70">
        <f>$L$9</f>
        <v>9</v>
      </c>
      <c r="M39" s="71" t="str">
        <f>$M$9</f>
        <v>COSCO</v>
      </c>
      <c r="N39" s="72" t="str">
        <f>$N$11</f>
        <v>危険品受託</v>
      </c>
      <c r="O39" s="111">
        <v>6</v>
      </c>
    </row>
    <row r="40" spans="1:15" s="3" customFormat="1" ht="18" customHeight="1" hidden="1">
      <c r="A40" s="47" t="s">
        <v>77</v>
      </c>
      <c r="B40" s="48" t="s">
        <v>143</v>
      </c>
      <c r="C40" s="87" t="str">
        <f>IF((ISBLANK($C$11)),"----",(($C$11)+($O$7*O40)))</f>
        <v>----</v>
      </c>
      <c r="D40" s="88" t="str">
        <f t="shared" si="6"/>
        <v>----</v>
      </c>
      <c r="E40" s="25">
        <f>$E$11+($O$7*O40)</f>
        <v>43602</v>
      </c>
      <c r="F40" s="26">
        <f t="shared" si="7"/>
        <v>43602</v>
      </c>
      <c r="G40" s="53">
        <f>$G$11+($O$7*O40)</f>
        <v>43605</v>
      </c>
      <c r="H40" s="25">
        <f>$H$11+($O$7*O40)</f>
        <v>43605</v>
      </c>
      <c r="I40" s="24">
        <f t="shared" si="8"/>
        <v>43605</v>
      </c>
      <c r="J40" s="52">
        <f t="shared" si="9"/>
        <v>43615</v>
      </c>
      <c r="K40" s="24">
        <f t="shared" si="10"/>
        <v>43615</v>
      </c>
      <c r="L40" s="31">
        <f>$L$11</f>
        <v>10</v>
      </c>
      <c r="M40" s="34" t="str">
        <f>$M$11</f>
        <v>SITC</v>
      </c>
      <c r="N40" s="28" t="str">
        <f>$N$11</f>
        <v>危険品受託</v>
      </c>
      <c r="O40" s="111">
        <v>6</v>
      </c>
    </row>
    <row r="41" spans="1:15" s="3" customFormat="1" ht="18" customHeight="1" hidden="1" thickBot="1">
      <c r="A41" s="113" t="s">
        <v>122</v>
      </c>
      <c r="B41" s="114" t="s">
        <v>158</v>
      </c>
      <c r="C41" s="115" t="str">
        <f>IF((ISBLANK($C$11)),"----",(($C$11)+($O$7*O41)))</f>
        <v>----</v>
      </c>
      <c r="D41" s="116" t="str">
        <f t="shared" si="6"/>
        <v>----</v>
      </c>
      <c r="E41" s="117">
        <f>$E$13+($O$7*O41)</f>
        <v>43599</v>
      </c>
      <c r="F41" s="118">
        <f t="shared" si="7"/>
        <v>43599</v>
      </c>
      <c r="G41" s="119">
        <f>$G$13+($O$7*O41)</f>
        <v>43601</v>
      </c>
      <c r="H41" s="117">
        <f>$H$13+($O$7*O41)</f>
        <v>43601</v>
      </c>
      <c r="I41" s="116">
        <f>H41</f>
        <v>43601</v>
      </c>
      <c r="J41" s="161">
        <f t="shared" si="9"/>
        <v>43610</v>
      </c>
      <c r="K41" s="162">
        <f t="shared" si="10"/>
        <v>43610</v>
      </c>
      <c r="L41" s="164">
        <f>$L$13</f>
        <v>9</v>
      </c>
      <c r="M41" s="121" t="str">
        <f>$M$13</f>
        <v>EVER</v>
      </c>
      <c r="N41" s="122" t="str">
        <f>$N$13</f>
        <v>KAOHSIUNG経由</v>
      </c>
      <c r="O41" s="112">
        <v>6</v>
      </c>
    </row>
    <row r="42" spans="1:15" s="3" customFormat="1" ht="18" customHeight="1" hidden="1">
      <c r="A42" s="99" t="s">
        <v>111</v>
      </c>
      <c r="B42" s="100" t="s">
        <v>147</v>
      </c>
      <c r="C42" s="101">
        <f>IF((ISBLANK($C$8)),"----",(($C$8)+($O$7*O42)))</f>
        <v>43607</v>
      </c>
      <c r="D42" s="102">
        <f t="shared" si="6"/>
        <v>43607</v>
      </c>
      <c r="E42" s="103">
        <f>$E$8+($O$7*O42)</f>
        <v>43608</v>
      </c>
      <c r="F42" s="104">
        <f t="shared" si="7"/>
        <v>43608</v>
      </c>
      <c r="G42" s="105">
        <f>$G$8+($O$7*O42)</f>
        <v>43609</v>
      </c>
      <c r="H42" s="103">
        <f>$H$8+($O$7*O42)</f>
        <v>43609</v>
      </c>
      <c r="I42" s="102">
        <f t="shared" si="8"/>
        <v>43609</v>
      </c>
      <c r="J42" s="106">
        <f t="shared" si="9"/>
        <v>43618</v>
      </c>
      <c r="K42" s="102">
        <f t="shared" si="10"/>
        <v>43618</v>
      </c>
      <c r="L42" s="107">
        <f>$L$8</f>
        <v>9</v>
      </c>
      <c r="M42" s="108" t="str">
        <f>$M$8</f>
        <v>ONE</v>
      </c>
      <c r="N42" s="109" t="str">
        <f>$N$8</f>
        <v>危険品受託</v>
      </c>
      <c r="O42" s="110">
        <v>7</v>
      </c>
    </row>
    <row r="43" spans="1:15" s="3" customFormat="1" ht="18" customHeight="1" hidden="1">
      <c r="A43" s="62" t="s">
        <v>128</v>
      </c>
      <c r="B43" s="63" t="s">
        <v>154</v>
      </c>
      <c r="C43" s="64" t="str">
        <f>IF((ISBLANK($C$11)),"----",(($C$11)+($O$7*O43)))</f>
        <v>----</v>
      </c>
      <c r="D43" s="65" t="str">
        <f t="shared" si="6"/>
        <v>----</v>
      </c>
      <c r="E43" s="66">
        <f>$E$9+($O$7*O43)</f>
        <v>43608</v>
      </c>
      <c r="F43" s="67">
        <f t="shared" si="7"/>
        <v>43608</v>
      </c>
      <c r="G43" s="68">
        <f>$G$9+($O$7*O43)</f>
        <v>43609</v>
      </c>
      <c r="H43" s="66">
        <f>$H$9+($O$7*O43)</f>
        <v>43609</v>
      </c>
      <c r="I43" s="65">
        <f t="shared" si="8"/>
        <v>43609</v>
      </c>
      <c r="J43" s="69">
        <f t="shared" si="9"/>
        <v>43618</v>
      </c>
      <c r="K43" s="65">
        <f t="shared" si="10"/>
        <v>43618</v>
      </c>
      <c r="L43" s="70">
        <f>$L$9</f>
        <v>9</v>
      </c>
      <c r="M43" s="71" t="str">
        <f>$M$9</f>
        <v>COSCO</v>
      </c>
      <c r="N43" s="72" t="str">
        <f>$N$11</f>
        <v>危険品受託</v>
      </c>
      <c r="O43" s="111">
        <v>7</v>
      </c>
    </row>
    <row r="44" spans="1:15" s="3" customFormat="1" ht="18" customHeight="1" hidden="1">
      <c r="A44" s="47" t="s">
        <v>72</v>
      </c>
      <c r="B44" s="48" t="s">
        <v>143</v>
      </c>
      <c r="C44" s="87" t="str">
        <f>IF((ISBLANK($C$11)),"----",(($C$11)+($O$7*O44)))</f>
        <v>----</v>
      </c>
      <c r="D44" s="88" t="str">
        <f t="shared" si="6"/>
        <v>----</v>
      </c>
      <c r="E44" s="25">
        <f>$E$11+($O$7*O44)</f>
        <v>43609</v>
      </c>
      <c r="F44" s="26">
        <f t="shared" si="7"/>
        <v>43609</v>
      </c>
      <c r="G44" s="53">
        <f>$G$11+($O$7*O44)</f>
        <v>43612</v>
      </c>
      <c r="H44" s="25">
        <f>$H$11+($O$7*O44)</f>
        <v>43612</v>
      </c>
      <c r="I44" s="24">
        <f t="shared" si="8"/>
        <v>43612</v>
      </c>
      <c r="J44" s="52">
        <f t="shared" si="9"/>
        <v>43622</v>
      </c>
      <c r="K44" s="24">
        <f t="shared" si="10"/>
        <v>43622</v>
      </c>
      <c r="L44" s="31">
        <f>$L$11</f>
        <v>10</v>
      </c>
      <c r="M44" s="34" t="str">
        <f>$M$11</f>
        <v>SITC</v>
      </c>
      <c r="N44" s="28" t="str">
        <f>$N$11</f>
        <v>危険品受託</v>
      </c>
      <c r="O44" s="111">
        <v>7</v>
      </c>
    </row>
    <row r="45" spans="1:15" s="3" customFormat="1" ht="18" customHeight="1" hidden="1" thickBot="1">
      <c r="A45" s="113" t="s">
        <v>129</v>
      </c>
      <c r="B45" s="114" t="s">
        <v>159</v>
      </c>
      <c r="C45" s="115" t="str">
        <f>IF((ISBLANK($C$11)),"----",(($C$11)+($O$7*O45)))</f>
        <v>----</v>
      </c>
      <c r="D45" s="116" t="str">
        <f t="shared" si="6"/>
        <v>----</v>
      </c>
      <c r="E45" s="117">
        <f>$E$13+($O$7*O45)</f>
        <v>43606</v>
      </c>
      <c r="F45" s="118">
        <f t="shared" si="7"/>
        <v>43606</v>
      </c>
      <c r="G45" s="126">
        <v>43609</v>
      </c>
      <c r="H45" s="127">
        <v>43610</v>
      </c>
      <c r="I45" s="125">
        <f>H45</f>
        <v>43610</v>
      </c>
      <c r="J45" s="124">
        <f t="shared" si="9"/>
        <v>43619</v>
      </c>
      <c r="K45" s="125">
        <f t="shared" si="10"/>
        <v>43619</v>
      </c>
      <c r="L45" s="164">
        <f>$L$13</f>
        <v>9</v>
      </c>
      <c r="M45" s="121" t="str">
        <f>$M$13</f>
        <v>EVER</v>
      </c>
      <c r="N45" s="122" t="str">
        <f>$N$13</f>
        <v>KAOHSIUNG経由</v>
      </c>
      <c r="O45" s="112">
        <v>7</v>
      </c>
    </row>
    <row r="46" spans="1:15" s="3" customFormat="1" ht="18" customHeight="1" hidden="1">
      <c r="A46" s="99" t="s">
        <v>138</v>
      </c>
      <c r="B46" s="100" t="s">
        <v>148</v>
      </c>
      <c r="C46" s="101">
        <f>IF((ISBLANK($C$8)),"----",(($C$8)+($O$7*O46)))</f>
        <v>43614</v>
      </c>
      <c r="D46" s="102">
        <f t="shared" si="6"/>
        <v>43614</v>
      </c>
      <c r="E46" s="103">
        <f>$E$8+($O$7*O46)</f>
        <v>43615</v>
      </c>
      <c r="F46" s="104">
        <f t="shared" si="7"/>
        <v>43615</v>
      </c>
      <c r="G46" s="105">
        <f>$G$8+($O$7*O46)</f>
        <v>43616</v>
      </c>
      <c r="H46" s="103">
        <f>$H$8+($O$7*O46)</f>
        <v>43616</v>
      </c>
      <c r="I46" s="102">
        <f t="shared" si="8"/>
        <v>43616</v>
      </c>
      <c r="J46" s="106">
        <f t="shared" si="9"/>
        <v>43625</v>
      </c>
      <c r="K46" s="102">
        <f t="shared" si="10"/>
        <v>43625</v>
      </c>
      <c r="L46" s="107">
        <f>$L$8</f>
        <v>9</v>
      </c>
      <c r="M46" s="108" t="str">
        <f>$M$8</f>
        <v>ONE</v>
      </c>
      <c r="N46" s="109" t="str">
        <f>$N$8</f>
        <v>危険品受託</v>
      </c>
      <c r="O46" s="110">
        <v>8</v>
      </c>
    </row>
    <row r="47" spans="1:15" s="3" customFormat="1" ht="18" customHeight="1" hidden="1">
      <c r="A47" s="62" t="s">
        <v>98</v>
      </c>
      <c r="B47" s="63" t="s">
        <v>154</v>
      </c>
      <c r="C47" s="64" t="str">
        <f>IF((ISBLANK($C$11)),"----",(($C$11)+($O$7*O47)))</f>
        <v>----</v>
      </c>
      <c r="D47" s="65" t="str">
        <f t="shared" si="6"/>
        <v>----</v>
      </c>
      <c r="E47" s="66">
        <f>$E$9+($O$7*O47)</f>
        <v>43615</v>
      </c>
      <c r="F47" s="67">
        <f t="shared" si="7"/>
        <v>43615</v>
      </c>
      <c r="G47" s="68">
        <f>$G$9+($O$7*O47)</f>
        <v>43616</v>
      </c>
      <c r="H47" s="66">
        <f>$H$9+($O$7*O47)</f>
        <v>43616</v>
      </c>
      <c r="I47" s="65">
        <f t="shared" si="8"/>
        <v>43616</v>
      </c>
      <c r="J47" s="69">
        <f t="shared" si="9"/>
        <v>43625</v>
      </c>
      <c r="K47" s="65">
        <f t="shared" si="10"/>
        <v>43625</v>
      </c>
      <c r="L47" s="70">
        <f>$L$9</f>
        <v>9</v>
      </c>
      <c r="M47" s="71" t="str">
        <f>$M$9</f>
        <v>COSCO</v>
      </c>
      <c r="N47" s="72" t="str">
        <f>$N$11</f>
        <v>危険品受託</v>
      </c>
      <c r="O47" s="111">
        <v>8</v>
      </c>
    </row>
    <row r="48" spans="1:15" s="3" customFormat="1" ht="18" customHeight="1" hidden="1">
      <c r="A48" s="47" t="s">
        <v>156</v>
      </c>
      <c r="B48" s="48" t="s">
        <v>143</v>
      </c>
      <c r="C48" s="87" t="str">
        <f>IF((ISBLANK($C$11)),"----",(($C$11)+($O$7*O48)))</f>
        <v>----</v>
      </c>
      <c r="D48" s="88" t="str">
        <f t="shared" si="6"/>
        <v>----</v>
      </c>
      <c r="E48" s="25">
        <f>$E$11+($O$7*O48)</f>
        <v>43616</v>
      </c>
      <c r="F48" s="26">
        <f t="shared" si="7"/>
        <v>43616</v>
      </c>
      <c r="G48" s="53">
        <f>$G$11+($O$7*O48)</f>
        <v>43619</v>
      </c>
      <c r="H48" s="25">
        <f>$H$11+($O$7*O48)</f>
        <v>43619</v>
      </c>
      <c r="I48" s="24">
        <f t="shared" si="8"/>
        <v>43619</v>
      </c>
      <c r="J48" s="52">
        <f t="shared" si="9"/>
        <v>43629</v>
      </c>
      <c r="K48" s="24">
        <f t="shared" si="10"/>
        <v>43629</v>
      </c>
      <c r="L48" s="31">
        <f>$L$11</f>
        <v>10</v>
      </c>
      <c r="M48" s="34" t="str">
        <f>$M$11</f>
        <v>SITC</v>
      </c>
      <c r="N48" s="28" t="str">
        <f>$N$11</f>
        <v>危険品受託</v>
      </c>
      <c r="O48" s="111">
        <v>8</v>
      </c>
    </row>
    <row r="49" spans="1:15" s="3" customFormat="1" ht="18" customHeight="1" hidden="1" thickBot="1">
      <c r="A49" s="113" t="s">
        <v>117</v>
      </c>
      <c r="B49" s="114" t="s">
        <v>160</v>
      </c>
      <c r="C49" s="115" t="str">
        <f>IF((ISBLANK($C$11)),"----",(($C$11)+($O$7*O49)))</f>
        <v>----</v>
      </c>
      <c r="D49" s="116" t="str">
        <f t="shared" si="6"/>
        <v>----</v>
      </c>
      <c r="E49" s="117">
        <f>$E$13+($O$7*O49)</f>
        <v>43613</v>
      </c>
      <c r="F49" s="118">
        <f t="shared" si="7"/>
        <v>43613</v>
      </c>
      <c r="G49" s="119">
        <f>$G$13+($O$7*O49)</f>
        <v>43615</v>
      </c>
      <c r="H49" s="127">
        <v>43615</v>
      </c>
      <c r="I49" s="125">
        <f t="shared" si="8"/>
        <v>43615</v>
      </c>
      <c r="J49" s="124">
        <f t="shared" si="9"/>
        <v>43624</v>
      </c>
      <c r="K49" s="125">
        <f t="shared" si="10"/>
        <v>43624</v>
      </c>
      <c r="L49" s="164">
        <f>$L$13</f>
        <v>9</v>
      </c>
      <c r="M49" s="121" t="str">
        <f>$M$13</f>
        <v>EVER</v>
      </c>
      <c r="N49" s="122" t="str">
        <f>$N$13</f>
        <v>KAOHSIUNG経由</v>
      </c>
      <c r="O49" s="112">
        <v>8</v>
      </c>
    </row>
    <row r="50" spans="1:15" s="3" customFormat="1" ht="18" customHeight="1" hidden="1">
      <c r="A50" s="99" t="s">
        <v>149</v>
      </c>
      <c r="B50" s="100" t="s">
        <v>150</v>
      </c>
      <c r="C50" s="101">
        <f>IF((ISBLANK($C$8)),"----",(($C$8)+($O$7*O50)))</f>
        <v>43621</v>
      </c>
      <c r="D50" s="102">
        <f>C50</f>
        <v>43621</v>
      </c>
      <c r="E50" s="103">
        <f>$E$8+($O$7*O50)</f>
        <v>43622</v>
      </c>
      <c r="F50" s="104">
        <f t="shared" si="7"/>
        <v>43622</v>
      </c>
      <c r="G50" s="105">
        <f>$G$8+($O$7*O50)</f>
        <v>43623</v>
      </c>
      <c r="H50" s="103">
        <f>$H$8+($O$7*O50)</f>
        <v>43623</v>
      </c>
      <c r="I50" s="102">
        <f t="shared" si="8"/>
        <v>43623</v>
      </c>
      <c r="J50" s="106">
        <f t="shared" si="9"/>
        <v>43632</v>
      </c>
      <c r="K50" s="102">
        <f t="shared" si="10"/>
        <v>43632</v>
      </c>
      <c r="L50" s="107">
        <f>$L$8</f>
        <v>9</v>
      </c>
      <c r="M50" s="108" t="str">
        <f>$M$8</f>
        <v>ONE</v>
      </c>
      <c r="N50" s="109" t="str">
        <f>$N$8</f>
        <v>危険品受託</v>
      </c>
      <c r="O50" s="110">
        <v>9</v>
      </c>
    </row>
    <row r="51" spans="1:15" s="3" customFormat="1" ht="18" customHeight="1" hidden="1">
      <c r="A51" s="62" t="s">
        <v>153</v>
      </c>
      <c r="B51" s="63" t="s">
        <v>155</v>
      </c>
      <c r="C51" s="64" t="str">
        <f>IF((ISBLANK($C$11)),"----",(($C$11)+($O$7*O51)))</f>
        <v>----</v>
      </c>
      <c r="D51" s="65" t="str">
        <f t="shared" si="6"/>
        <v>----</v>
      </c>
      <c r="E51" s="66">
        <f>$E$9+($O$7*O51)</f>
        <v>43622</v>
      </c>
      <c r="F51" s="67">
        <f t="shared" si="7"/>
        <v>43622</v>
      </c>
      <c r="G51" s="68">
        <f>$G$9+($O$7*O51)</f>
        <v>43623</v>
      </c>
      <c r="H51" s="66">
        <f>$H$9+($O$7*O51)</f>
        <v>43623</v>
      </c>
      <c r="I51" s="65">
        <f t="shared" si="8"/>
        <v>43623</v>
      </c>
      <c r="J51" s="69">
        <f t="shared" si="9"/>
        <v>43632</v>
      </c>
      <c r="K51" s="65">
        <f t="shared" si="10"/>
        <v>43632</v>
      </c>
      <c r="L51" s="70">
        <f>$L$9</f>
        <v>9</v>
      </c>
      <c r="M51" s="71" t="str">
        <f>$M$9</f>
        <v>COSCO</v>
      </c>
      <c r="N51" s="72" t="str">
        <f>$N$11</f>
        <v>危険品受託</v>
      </c>
      <c r="O51" s="111">
        <v>9</v>
      </c>
    </row>
    <row r="52" spans="1:15" s="3" customFormat="1" ht="18" customHeight="1" hidden="1">
      <c r="A52" s="47" t="s">
        <v>77</v>
      </c>
      <c r="B52" s="48" t="s">
        <v>157</v>
      </c>
      <c r="C52" s="87" t="str">
        <f>IF((ISBLANK($C$11)),"----",(($C$11)+($O$7*O52)))</f>
        <v>----</v>
      </c>
      <c r="D52" s="88" t="str">
        <f t="shared" si="6"/>
        <v>----</v>
      </c>
      <c r="E52" s="25">
        <f>$E$11+($O$7*O52)</f>
        <v>43623</v>
      </c>
      <c r="F52" s="26">
        <f t="shared" si="7"/>
        <v>43623</v>
      </c>
      <c r="G52" s="53">
        <f>$G$11+($O$7*O52)</f>
        <v>43626</v>
      </c>
      <c r="H52" s="25">
        <f>$H$11+($O$7*O52)</f>
        <v>43626</v>
      </c>
      <c r="I52" s="24">
        <f t="shared" si="8"/>
        <v>43626</v>
      </c>
      <c r="J52" s="52">
        <f t="shared" si="9"/>
        <v>43636</v>
      </c>
      <c r="K52" s="24">
        <f t="shared" si="10"/>
        <v>43636</v>
      </c>
      <c r="L52" s="31">
        <f>$L$11</f>
        <v>10</v>
      </c>
      <c r="M52" s="34" t="str">
        <f>$M$11</f>
        <v>SITC</v>
      </c>
      <c r="N52" s="28" t="str">
        <f>$N$11</f>
        <v>危険品受託</v>
      </c>
      <c r="O52" s="111">
        <v>9</v>
      </c>
    </row>
    <row r="53" spans="1:15" s="3" customFormat="1" ht="18" customHeight="1" hidden="1" thickBot="1">
      <c r="A53" s="113" t="s">
        <v>161</v>
      </c>
      <c r="B53" s="114" t="s">
        <v>162</v>
      </c>
      <c r="C53" s="115" t="str">
        <f>IF((ISBLANK($C$11)),"----",(($C$11)+($O$7*O53)))</f>
        <v>----</v>
      </c>
      <c r="D53" s="116" t="str">
        <f t="shared" si="6"/>
        <v>----</v>
      </c>
      <c r="E53" s="117">
        <f>$E$13+($O$7*O53)</f>
        <v>43620</v>
      </c>
      <c r="F53" s="118">
        <f t="shared" si="7"/>
        <v>43620</v>
      </c>
      <c r="G53" s="119">
        <f>$G$13+($O$7*O53)</f>
        <v>43622</v>
      </c>
      <c r="H53" s="117">
        <f>$H$13+($O$7*O53)</f>
        <v>43622</v>
      </c>
      <c r="I53" s="116">
        <f t="shared" si="8"/>
        <v>43622</v>
      </c>
      <c r="J53" s="124">
        <f t="shared" si="9"/>
        <v>43631</v>
      </c>
      <c r="K53" s="125">
        <f t="shared" si="10"/>
        <v>43631</v>
      </c>
      <c r="L53" s="164">
        <f>$L$13</f>
        <v>9</v>
      </c>
      <c r="M53" s="121" t="str">
        <f>$M$13</f>
        <v>EVER</v>
      </c>
      <c r="N53" s="122" t="str">
        <f>$N$13</f>
        <v>KAOHSIUNG経由</v>
      </c>
      <c r="O53" s="112">
        <v>9</v>
      </c>
    </row>
    <row r="54" spans="1:15" s="3" customFormat="1" ht="18" customHeight="1" hidden="1">
      <c r="A54" s="99" t="s">
        <v>111</v>
      </c>
      <c r="B54" s="100" t="s">
        <v>151</v>
      </c>
      <c r="C54" s="101">
        <f>IF((ISBLANK($C$8)),"----",(($C$8)+($O$7*O54)))</f>
        <v>43628</v>
      </c>
      <c r="D54" s="102">
        <f>C54</f>
        <v>43628</v>
      </c>
      <c r="E54" s="103">
        <f>$E$8+($O$7*O54)</f>
        <v>43629</v>
      </c>
      <c r="F54" s="104">
        <f>E54</f>
        <v>43629</v>
      </c>
      <c r="G54" s="105">
        <f>$G$8+($O$7*O54)</f>
        <v>43630</v>
      </c>
      <c r="H54" s="103">
        <f>$H$8+($O$7*O54)</f>
        <v>43630</v>
      </c>
      <c r="I54" s="102">
        <f t="shared" si="8"/>
        <v>43630</v>
      </c>
      <c r="J54" s="106">
        <f t="shared" si="9"/>
        <v>43639</v>
      </c>
      <c r="K54" s="102">
        <f t="shared" si="10"/>
        <v>43639</v>
      </c>
      <c r="L54" s="107">
        <f>$L$8</f>
        <v>9</v>
      </c>
      <c r="M54" s="108" t="str">
        <f>$M$8</f>
        <v>ONE</v>
      </c>
      <c r="N54" s="109" t="str">
        <f>$N$8</f>
        <v>危険品受託</v>
      </c>
      <c r="O54" s="110">
        <v>10</v>
      </c>
    </row>
    <row r="55" spans="1:15" s="3" customFormat="1" ht="18" customHeight="1" hidden="1">
      <c r="A55" s="62" t="s">
        <v>128</v>
      </c>
      <c r="B55" s="63" t="s">
        <v>155</v>
      </c>
      <c r="C55" s="64" t="str">
        <f>IF((ISBLANK($C$11)),"----",(($C$11)+($O$7*O55)))</f>
        <v>----</v>
      </c>
      <c r="D55" s="65" t="str">
        <f aca="true" t="shared" si="11" ref="D55:D61">C55</f>
        <v>----</v>
      </c>
      <c r="E55" s="66">
        <f>$E$9+($O$7*O55)</f>
        <v>43629</v>
      </c>
      <c r="F55" s="67">
        <f>E55</f>
        <v>43629</v>
      </c>
      <c r="G55" s="68">
        <f>$G$9+($O$7*O55)</f>
        <v>43630</v>
      </c>
      <c r="H55" s="66">
        <f>$H$9+($O$7*O55)</f>
        <v>43630</v>
      </c>
      <c r="I55" s="65">
        <f t="shared" si="8"/>
        <v>43630</v>
      </c>
      <c r="J55" s="69">
        <f t="shared" si="9"/>
        <v>43639</v>
      </c>
      <c r="K55" s="65">
        <f t="shared" si="10"/>
        <v>43639</v>
      </c>
      <c r="L55" s="70">
        <f>$L$9</f>
        <v>9</v>
      </c>
      <c r="M55" s="71" t="str">
        <f>$M$9</f>
        <v>COSCO</v>
      </c>
      <c r="N55" s="72" t="str">
        <f>$N$11</f>
        <v>危険品受託</v>
      </c>
      <c r="O55" s="111">
        <v>10</v>
      </c>
    </row>
    <row r="56" spans="1:15" s="3" customFormat="1" ht="18" customHeight="1" hidden="1">
      <c r="A56" s="47" t="s">
        <v>72</v>
      </c>
      <c r="B56" s="48" t="s">
        <v>157</v>
      </c>
      <c r="C56" s="87" t="str">
        <f>IF((ISBLANK($C$11)),"----",(($C$11)+($O$7*O56)))</f>
        <v>----</v>
      </c>
      <c r="D56" s="88" t="str">
        <f t="shared" si="11"/>
        <v>----</v>
      </c>
      <c r="E56" s="25">
        <f>$E$11+($O$7*O56)</f>
        <v>43630</v>
      </c>
      <c r="F56" s="26">
        <f aca="true" t="shared" si="12" ref="F56:F61">E56</f>
        <v>43630</v>
      </c>
      <c r="G56" s="53">
        <f>$G$11+($O$7*O56)</f>
        <v>43633</v>
      </c>
      <c r="H56" s="25">
        <f>$H$11+($O$7*O56)</f>
        <v>43633</v>
      </c>
      <c r="I56" s="24">
        <f t="shared" si="8"/>
        <v>43633</v>
      </c>
      <c r="J56" s="52">
        <f t="shared" si="9"/>
        <v>43643</v>
      </c>
      <c r="K56" s="24">
        <f t="shared" si="10"/>
        <v>43643</v>
      </c>
      <c r="L56" s="31">
        <f>$L$11</f>
        <v>10</v>
      </c>
      <c r="M56" s="34" t="str">
        <f>$M$11</f>
        <v>SITC</v>
      </c>
      <c r="N56" s="28" t="str">
        <f>$N$11</f>
        <v>危険品受託</v>
      </c>
      <c r="O56" s="111">
        <v>10</v>
      </c>
    </row>
    <row r="57" spans="1:15" s="3" customFormat="1" ht="18" customHeight="1" hidden="1" thickBot="1">
      <c r="A57" s="113" t="s">
        <v>122</v>
      </c>
      <c r="B57" s="114" t="s">
        <v>163</v>
      </c>
      <c r="C57" s="115" t="str">
        <f>IF((ISBLANK($C$11)),"----",(($C$11)+($O$7*O57)))</f>
        <v>----</v>
      </c>
      <c r="D57" s="116" t="str">
        <f t="shared" si="11"/>
        <v>----</v>
      </c>
      <c r="E57" s="117">
        <f>$E$13+($O$7*O57)</f>
        <v>43627</v>
      </c>
      <c r="F57" s="118">
        <f t="shared" si="12"/>
        <v>43627</v>
      </c>
      <c r="G57" s="119">
        <f>$G$13+($O$7*O57)</f>
        <v>43629</v>
      </c>
      <c r="H57" s="127">
        <v>43629</v>
      </c>
      <c r="I57" s="125">
        <f t="shared" si="8"/>
        <v>43629</v>
      </c>
      <c r="J57" s="124">
        <f t="shared" si="9"/>
        <v>43638</v>
      </c>
      <c r="K57" s="125">
        <f t="shared" si="10"/>
        <v>43638</v>
      </c>
      <c r="L57" s="164">
        <f>$L$13</f>
        <v>9</v>
      </c>
      <c r="M57" s="121" t="str">
        <f>$M$13</f>
        <v>EVER</v>
      </c>
      <c r="N57" s="122" t="str">
        <f>$N$13</f>
        <v>KAOHSIUNG経由</v>
      </c>
      <c r="O57" s="112">
        <v>10</v>
      </c>
    </row>
    <row r="58" spans="1:15" s="3" customFormat="1" ht="18" customHeight="1" hidden="1">
      <c r="A58" s="99" t="s">
        <v>138</v>
      </c>
      <c r="B58" s="100" t="s">
        <v>152</v>
      </c>
      <c r="C58" s="101">
        <f>IF((ISBLANK($C$8)),"----",(($C$8)+($O$7*O58)))</f>
        <v>43635</v>
      </c>
      <c r="D58" s="102">
        <f t="shared" si="11"/>
        <v>43635</v>
      </c>
      <c r="E58" s="103">
        <f>$E$8+($O$7*O58)</f>
        <v>43636</v>
      </c>
      <c r="F58" s="104">
        <f t="shared" si="12"/>
        <v>43636</v>
      </c>
      <c r="G58" s="105">
        <f>$G$8+($O$7*O58)</f>
        <v>43637</v>
      </c>
      <c r="H58" s="103">
        <f>$H$8+($O$7*O58)</f>
        <v>43637</v>
      </c>
      <c r="I58" s="102">
        <f t="shared" si="8"/>
        <v>43637</v>
      </c>
      <c r="J58" s="106">
        <f t="shared" si="9"/>
        <v>43646</v>
      </c>
      <c r="K58" s="102">
        <f t="shared" si="10"/>
        <v>43646</v>
      </c>
      <c r="L58" s="107">
        <f>$L$8</f>
        <v>9</v>
      </c>
      <c r="M58" s="108" t="str">
        <f>$M$8</f>
        <v>ONE</v>
      </c>
      <c r="N58" s="109" t="str">
        <f>$N$8</f>
        <v>危険品受託</v>
      </c>
      <c r="O58" s="110">
        <v>11</v>
      </c>
    </row>
    <row r="59" spans="1:15" s="3" customFormat="1" ht="18" customHeight="1" hidden="1">
      <c r="A59" s="151" t="s">
        <v>76</v>
      </c>
      <c r="B59" s="152"/>
      <c r="C59" s="153" t="str">
        <f>IF((ISBLANK($C$11)),"----",(($C$11)+($O$7*O59)))</f>
        <v>----</v>
      </c>
      <c r="D59" s="154" t="str">
        <f t="shared" si="11"/>
        <v>----</v>
      </c>
      <c r="E59" s="155">
        <f>$E$9+($O$7*O59)</f>
        <v>43636</v>
      </c>
      <c r="F59" s="156">
        <f t="shared" si="12"/>
        <v>43636</v>
      </c>
      <c r="G59" s="157">
        <f>$G$9+($O$7*O59)</f>
        <v>43637</v>
      </c>
      <c r="H59" s="155">
        <f>$H$9+($O$7*O59)</f>
        <v>43637</v>
      </c>
      <c r="I59" s="154">
        <f t="shared" si="8"/>
        <v>43637</v>
      </c>
      <c r="J59" s="158">
        <f t="shared" si="9"/>
        <v>43646</v>
      </c>
      <c r="K59" s="154">
        <f t="shared" si="10"/>
        <v>43646</v>
      </c>
      <c r="L59" s="70">
        <f>$L$9</f>
        <v>9</v>
      </c>
      <c r="M59" s="159" t="str">
        <f>$M$9</f>
        <v>COSCO</v>
      </c>
      <c r="N59" s="160" t="s">
        <v>125</v>
      </c>
      <c r="O59" s="111">
        <v>11</v>
      </c>
    </row>
    <row r="60" spans="1:15" s="3" customFormat="1" ht="18" customHeight="1" hidden="1">
      <c r="A60" s="47" t="s">
        <v>76</v>
      </c>
      <c r="B60" s="48" t="s">
        <v>143</v>
      </c>
      <c r="C60" s="87" t="str">
        <f>IF((ISBLANK($C$11)),"----",(($C$11)+($O$7*O60)))</f>
        <v>----</v>
      </c>
      <c r="D60" s="88" t="str">
        <f t="shared" si="11"/>
        <v>----</v>
      </c>
      <c r="E60" s="25">
        <f>$E$11+($O$7*O60)</f>
        <v>43637</v>
      </c>
      <c r="F60" s="26">
        <f t="shared" si="12"/>
        <v>43637</v>
      </c>
      <c r="G60" s="53">
        <f>$G$11+($O$7*O60)</f>
        <v>43640</v>
      </c>
      <c r="H60" s="25">
        <f>$H$11+($O$7*O60)</f>
        <v>43640</v>
      </c>
      <c r="I60" s="24">
        <f t="shared" si="8"/>
        <v>43640</v>
      </c>
      <c r="J60" s="52">
        <f t="shared" si="9"/>
        <v>43650</v>
      </c>
      <c r="K60" s="24">
        <f t="shared" si="10"/>
        <v>43650</v>
      </c>
      <c r="L60" s="31">
        <f>$L$11</f>
        <v>10</v>
      </c>
      <c r="M60" s="34" t="str">
        <f>$M$11</f>
        <v>SITC</v>
      </c>
      <c r="N60" s="28" t="str">
        <f>$N$11</f>
        <v>危険品受託</v>
      </c>
      <c r="O60" s="111">
        <v>11</v>
      </c>
    </row>
    <row r="61" spans="1:15" s="3" customFormat="1" ht="18" customHeight="1" hidden="1" thickBot="1">
      <c r="A61" s="113" t="s">
        <v>129</v>
      </c>
      <c r="B61" s="114" t="s">
        <v>164</v>
      </c>
      <c r="C61" s="115" t="str">
        <f>IF((ISBLANK($C$11)),"----",(($C$11)+($O$7*O61)))</f>
        <v>----</v>
      </c>
      <c r="D61" s="116" t="str">
        <f t="shared" si="11"/>
        <v>----</v>
      </c>
      <c r="E61" s="117">
        <f>$E$13+($O$7*O61)</f>
        <v>43634</v>
      </c>
      <c r="F61" s="118">
        <f t="shared" si="12"/>
        <v>43634</v>
      </c>
      <c r="G61" s="119">
        <f>$G$13+($O$7*O61)</f>
        <v>43636</v>
      </c>
      <c r="H61" s="127">
        <f>$H$13+($O$7*O61)</f>
        <v>43636</v>
      </c>
      <c r="I61" s="125">
        <f aca="true" t="shared" si="13" ref="I61:I83">H61</f>
        <v>43636</v>
      </c>
      <c r="J61" s="124">
        <f t="shared" si="9"/>
        <v>43645</v>
      </c>
      <c r="K61" s="125">
        <f t="shared" si="10"/>
        <v>43645</v>
      </c>
      <c r="L61" s="164">
        <f>$L$13</f>
        <v>9</v>
      </c>
      <c r="M61" s="121" t="str">
        <f>$M$13</f>
        <v>EVER</v>
      </c>
      <c r="N61" s="122" t="str">
        <f>$N$13</f>
        <v>KAOHSIUNG経由</v>
      </c>
      <c r="O61" s="112">
        <v>11</v>
      </c>
    </row>
    <row r="62" spans="1:16" s="3" customFormat="1" ht="18" customHeight="1" hidden="1">
      <c r="A62" s="99" t="s">
        <v>165</v>
      </c>
      <c r="B62" s="100" t="s">
        <v>168</v>
      </c>
      <c r="C62" s="101">
        <f>IF((ISBLANK($C$8)),"----",(($C$8)+($O$7*O62)))</f>
        <v>43642</v>
      </c>
      <c r="D62" s="102">
        <f aca="true" t="shared" si="14" ref="D62:D83">C62</f>
        <v>43642</v>
      </c>
      <c r="E62" s="103">
        <f>$E$8+($O$7*O62)</f>
        <v>43643</v>
      </c>
      <c r="F62" s="104">
        <f aca="true" t="shared" si="15" ref="F62:F83">E62</f>
        <v>43643</v>
      </c>
      <c r="G62" s="105">
        <f>$G$8+($O$7*O62)</f>
        <v>43644</v>
      </c>
      <c r="H62" s="103">
        <f>$H$8+($O$7*O62)</f>
        <v>43644</v>
      </c>
      <c r="I62" s="102">
        <f t="shared" si="13"/>
        <v>43644</v>
      </c>
      <c r="J62" s="106">
        <f aca="true" t="shared" si="16" ref="J62:J83">H62+L62</f>
        <v>43653</v>
      </c>
      <c r="K62" s="102">
        <f aca="true" t="shared" si="17" ref="K62:K83">J62</f>
        <v>43653</v>
      </c>
      <c r="L62" s="107">
        <f>$L$8</f>
        <v>9</v>
      </c>
      <c r="M62" s="108" t="str">
        <f>$M$8</f>
        <v>ONE</v>
      </c>
      <c r="N62" s="109" t="str">
        <f>$N$8</f>
        <v>危険品受託</v>
      </c>
      <c r="O62" s="110">
        <v>12</v>
      </c>
      <c r="P62" s="3" t="s">
        <v>171</v>
      </c>
    </row>
    <row r="63" spans="1:16" s="3" customFormat="1" ht="18" customHeight="1" hidden="1">
      <c r="A63" s="151" t="s">
        <v>153</v>
      </c>
      <c r="B63" s="152" t="s">
        <v>172</v>
      </c>
      <c r="C63" s="153" t="str">
        <f>IF((ISBLANK($C$11)),"----",(($C$11)+($O$7*O63)))</f>
        <v>----</v>
      </c>
      <c r="D63" s="154" t="str">
        <f t="shared" si="14"/>
        <v>----</v>
      </c>
      <c r="E63" s="155">
        <f>$E$9+($O$7*O63)</f>
        <v>43643</v>
      </c>
      <c r="F63" s="156">
        <f t="shared" si="15"/>
        <v>43643</v>
      </c>
      <c r="G63" s="157">
        <f>$G$9+($O$7*O63)</f>
        <v>43644</v>
      </c>
      <c r="H63" s="155">
        <f>$H$9+($O$7*O63)</f>
        <v>43644</v>
      </c>
      <c r="I63" s="154">
        <f t="shared" si="13"/>
        <v>43644</v>
      </c>
      <c r="J63" s="158">
        <f t="shared" si="16"/>
        <v>43653</v>
      </c>
      <c r="K63" s="154">
        <f t="shared" si="17"/>
        <v>43653</v>
      </c>
      <c r="L63" s="70">
        <f>$L$9</f>
        <v>9</v>
      </c>
      <c r="M63" s="159" t="str">
        <f>$M$9</f>
        <v>COSCO</v>
      </c>
      <c r="N63" s="160"/>
      <c r="O63" s="111">
        <v>12</v>
      </c>
      <c r="P63" s="3" t="s">
        <v>171</v>
      </c>
    </row>
    <row r="64" spans="1:16" s="3" customFormat="1" ht="18" customHeight="1" hidden="1">
      <c r="A64" s="47" t="s">
        <v>77</v>
      </c>
      <c r="B64" s="48" t="s">
        <v>174</v>
      </c>
      <c r="C64" s="87" t="str">
        <f>IF((ISBLANK($C$11)),"----",(($C$11)+($O$7*O64)))</f>
        <v>----</v>
      </c>
      <c r="D64" s="88" t="str">
        <f t="shared" si="14"/>
        <v>----</v>
      </c>
      <c r="E64" s="25">
        <f>$E$11+($O$7*O64)</f>
        <v>43644</v>
      </c>
      <c r="F64" s="26">
        <f t="shared" si="15"/>
        <v>43644</v>
      </c>
      <c r="G64" s="53">
        <f>$G$11+($O$7*O64)</f>
        <v>43647</v>
      </c>
      <c r="H64" s="25">
        <f>$H$11+($O$7*O64)</f>
        <v>43647</v>
      </c>
      <c r="I64" s="24">
        <f t="shared" si="13"/>
        <v>43647</v>
      </c>
      <c r="J64" s="52">
        <f t="shared" si="16"/>
        <v>43657</v>
      </c>
      <c r="K64" s="24">
        <f t="shared" si="17"/>
        <v>43657</v>
      </c>
      <c r="L64" s="31">
        <f>$L$11</f>
        <v>10</v>
      </c>
      <c r="M64" s="34" t="str">
        <f>$M$11</f>
        <v>SITC</v>
      </c>
      <c r="N64" s="28" t="str">
        <f>$N$11</f>
        <v>危険品受託</v>
      </c>
      <c r="O64" s="111">
        <v>12</v>
      </c>
      <c r="P64" s="3" t="s">
        <v>171</v>
      </c>
    </row>
    <row r="65" spans="1:16" s="3" customFormat="1" ht="18" customHeight="1" hidden="1" thickBot="1">
      <c r="A65" s="113" t="s">
        <v>117</v>
      </c>
      <c r="B65" s="114" t="s">
        <v>179</v>
      </c>
      <c r="C65" s="115" t="str">
        <f>IF((ISBLANK($C$11)),"----",(($C$11)+($O$7*O65)))</f>
        <v>----</v>
      </c>
      <c r="D65" s="116" t="str">
        <f t="shared" si="14"/>
        <v>----</v>
      </c>
      <c r="E65" s="117">
        <f>$E$13+($O$7*O65)</f>
        <v>43641</v>
      </c>
      <c r="F65" s="118">
        <f t="shared" si="15"/>
        <v>43641</v>
      </c>
      <c r="G65" s="119">
        <f>$G$13+($O$7*O65)</f>
        <v>43643</v>
      </c>
      <c r="H65" s="127">
        <f>$H$13+($O$7*O65)</f>
        <v>43643</v>
      </c>
      <c r="I65" s="125">
        <f t="shared" si="13"/>
        <v>43643</v>
      </c>
      <c r="J65" s="124">
        <f t="shared" si="16"/>
        <v>43652</v>
      </c>
      <c r="K65" s="125">
        <f t="shared" si="17"/>
        <v>43652</v>
      </c>
      <c r="L65" s="128">
        <v>9</v>
      </c>
      <c r="M65" s="121" t="str">
        <f>$M$13</f>
        <v>EVER</v>
      </c>
      <c r="N65" s="122" t="str">
        <f>$N$13</f>
        <v>KAOHSIUNG経由</v>
      </c>
      <c r="O65" s="112">
        <v>12</v>
      </c>
      <c r="P65" s="3" t="s">
        <v>171</v>
      </c>
    </row>
    <row r="66" spans="1:15" s="3" customFormat="1" ht="18" customHeight="1" hidden="1">
      <c r="A66" s="99" t="s">
        <v>166</v>
      </c>
      <c r="B66" s="100" t="s">
        <v>167</v>
      </c>
      <c r="C66" s="101">
        <f>IF((ISBLANK($C$8)),"----",(($C$8)+($O$7*O66)))</f>
        <v>43649</v>
      </c>
      <c r="D66" s="102">
        <f t="shared" si="14"/>
        <v>43649</v>
      </c>
      <c r="E66" s="103">
        <f>$E$8+($O$7*O66)</f>
        <v>43650</v>
      </c>
      <c r="F66" s="104">
        <f t="shared" si="15"/>
        <v>43650</v>
      </c>
      <c r="G66" s="105">
        <f>$G$8+($O$7*O66)</f>
        <v>43651</v>
      </c>
      <c r="H66" s="103">
        <f>$H$8+($O$7*O66)</f>
        <v>43651</v>
      </c>
      <c r="I66" s="102">
        <f t="shared" si="13"/>
        <v>43651</v>
      </c>
      <c r="J66" s="106">
        <f t="shared" si="16"/>
        <v>43660</v>
      </c>
      <c r="K66" s="102">
        <f t="shared" si="17"/>
        <v>43660</v>
      </c>
      <c r="L66" s="107">
        <f>$L$8</f>
        <v>9</v>
      </c>
      <c r="M66" s="108" t="str">
        <f>$M$8</f>
        <v>ONE</v>
      </c>
      <c r="N66" s="109" t="str">
        <f>$N$8</f>
        <v>危険品受託</v>
      </c>
      <c r="O66" s="110">
        <v>13</v>
      </c>
    </row>
    <row r="67" spans="1:15" s="3" customFormat="1" ht="18" customHeight="1" hidden="1">
      <c r="A67" s="151" t="s">
        <v>128</v>
      </c>
      <c r="B67" s="152" t="s">
        <v>172</v>
      </c>
      <c r="C67" s="153" t="str">
        <f>IF((ISBLANK($C$11)),"----",(($C$11)+($O$7*O67)))</f>
        <v>----</v>
      </c>
      <c r="D67" s="154" t="str">
        <f t="shared" si="14"/>
        <v>----</v>
      </c>
      <c r="E67" s="155">
        <f>$E$9+($O$7*O67)</f>
        <v>43650</v>
      </c>
      <c r="F67" s="156">
        <f t="shared" si="15"/>
        <v>43650</v>
      </c>
      <c r="G67" s="157">
        <f>$G$9+($O$7*O67)</f>
        <v>43651</v>
      </c>
      <c r="H67" s="155">
        <f>$H$9+($O$7*O67)</f>
        <v>43651</v>
      </c>
      <c r="I67" s="154">
        <f t="shared" si="13"/>
        <v>43651</v>
      </c>
      <c r="J67" s="158">
        <f t="shared" si="16"/>
        <v>43660</v>
      </c>
      <c r="K67" s="154">
        <f t="shared" si="17"/>
        <v>43660</v>
      </c>
      <c r="L67" s="70">
        <f>$L$9</f>
        <v>9</v>
      </c>
      <c r="M67" s="159" t="str">
        <f>$M$9</f>
        <v>COSCO</v>
      </c>
      <c r="N67" s="160"/>
      <c r="O67" s="111">
        <v>13</v>
      </c>
    </row>
    <row r="68" spans="1:15" s="3" customFormat="1" ht="18" customHeight="1" hidden="1">
      <c r="A68" s="47" t="s">
        <v>72</v>
      </c>
      <c r="B68" s="48" t="s">
        <v>174</v>
      </c>
      <c r="C68" s="87" t="str">
        <f>IF((ISBLANK($C$11)),"----",(($C$11)+($O$7*O68)))</f>
        <v>----</v>
      </c>
      <c r="D68" s="88" t="str">
        <f t="shared" si="14"/>
        <v>----</v>
      </c>
      <c r="E68" s="25">
        <f>$E$11+($O$7*O68)</f>
        <v>43651</v>
      </c>
      <c r="F68" s="26">
        <f t="shared" si="15"/>
        <v>43651</v>
      </c>
      <c r="G68" s="53">
        <f>$G$11+($O$7*O68)</f>
        <v>43654</v>
      </c>
      <c r="H68" s="25">
        <f>$H$11+($O$7*O68)</f>
        <v>43654</v>
      </c>
      <c r="I68" s="24">
        <f t="shared" si="13"/>
        <v>43654</v>
      </c>
      <c r="J68" s="52">
        <f t="shared" si="16"/>
        <v>43664</v>
      </c>
      <c r="K68" s="24">
        <f t="shared" si="17"/>
        <v>43664</v>
      </c>
      <c r="L68" s="31">
        <f>$L$11</f>
        <v>10</v>
      </c>
      <c r="M68" s="34" t="str">
        <f>$M$11</f>
        <v>SITC</v>
      </c>
      <c r="N68" s="28" t="str">
        <f>$N$11</f>
        <v>危険品受託</v>
      </c>
      <c r="O68" s="111">
        <v>13</v>
      </c>
    </row>
    <row r="69" spans="1:15" s="3" customFormat="1" ht="18" customHeight="1" hidden="1" thickBot="1">
      <c r="A69" s="113" t="s">
        <v>161</v>
      </c>
      <c r="B69" s="114" t="s">
        <v>176</v>
      </c>
      <c r="C69" s="115" t="str">
        <f>IF((ISBLANK($C$11)),"----",(($C$11)+($O$7*O69)))</f>
        <v>----</v>
      </c>
      <c r="D69" s="116" t="str">
        <f t="shared" si="14"/>
        <v>----</v>
      </c>
      <c r="E69" s="117">
        <f>$E$13+($O$7*O69)</f>
        <v>43648</v>
      </c>
      <c r="F69" s="118">
        <f t="shared" si="15"/>
        <v>43648</v>
      </c>
      <c r="G69" s="119">
        <f>$G$13+($O$7*O69)</f>
        <v>43650</v>
      </c>
      <c r="H69" s="127">
        <f>$H$13+($O$7*O69)</f>
        <v>43650</v>
      </c>
      <c r="I69" s="125">
        <f t="shared" si="13"/>
        <v>43650</v>
      </c>
      <c r="J69" s="124">
        <f>H69+L69</f>
        <v>43659</v>
      </c>
      <c r="K69" s="125">
        <f t="shared" si="17"/>
        <v>43659</v>
      </c>
      <c r="L69" s="128">
        <v>9</v>
      </c>
      <c r="M69" s="121" t="str">
        <f>$M$13</f>
        <v>EVER</v>
      </c>
      <c r="N69" s="122" t="str">
        <f>$N$13</f>
        <v>KAOHSIUNG経由</v>
      </c>
      <c r="O69" s="112">
        <v>13</v>
      </c>
    </row>
    <row r="70" spans="1:15" s="3" customFormat="1" ht="18" customHeight="1" hidden="1">
      <c r="A70" s="99" t="s">
        <v>138</v>
      </c>
      <c r="B70" s="100" t="s">
        <v>169</v>
      </c>
      <c r="C70" s="101">
        <f>IF((ISBLANK($C$8)),"----",(($C$8)+($O$7*O70)))</f>
        <v>43656</v>
      </c>
      <c r="D70" s="102">
        <f t="shared" si="14"/>
        <v>43656</v>
      </c>
      <c r="E70" s="103">
        <f>$E$8+($O$7*O70)</f>
        <v>43657</v>
      </c>
      <c r="F70" s="104">
        <f t="shared" si="15"/>
        <v>43657</v>
      </c>
      <c r="G70" s="105">
        <f>$G$8+($O$7*O70)</f>
        <v>43658</v>
      </c>
      <c r="H70" s="103">
        <f>$H$8+($O$7*O70)</f>
        <v>43658</v>
      </c>
      <c r="I70" s="102">
        <f t="shared" si="13"/>
        <v>43658</v>
      </c>
      <c r="J70" s="106">
        <f t="shared" si="16"/>
        <v>43667</v>
      </c>
      <c r="K70" s="102">
        <f t="shared" si="17"/>
        <v>43667</v>
      </c>
      <c r="L70" s="107">
        <f>$L$8</f>
        <v>9</v>
      </c>
      <c r="M70" s="108" t="str">
        <f>$M$8</f>
        <v>ONE</v>
      </c>
      <c r="N70" s="109" t="str">
        <f>$N$8</f>
        <v>危険品受託</v>
      </c>
      <c r="O70" s="110">
        <v>14</v>
      </c>
    </row>
    <row r="71" spans="1:15" s="3" customFormat="1" ht="18" customHeight="1" hidden="1">
      <c r="A71" s="151" t="s">
        <v>98</v>
      </c>
      <c r="B71" s="152" t="s">
        <v>172</v>
      </c>
      <c r="C71" s="153" t="str">
        <f>IF((ISBLANK($C$11)),"----",(($C$11)+($O$7*O71)))</f>
        <v>----</v>
      </c>
      <c r="D71" s="154" t="str">
        <f t="shared" si="14"/>
        <v>----</v>
      </c>
      <c r="E71" s="155">
        <f>$E$9+($O$7*O71)</f>
        <v>43657</v>
      </c>
      <c r="F71" s="156">
        <f t="shared" si="15"/>
        <v>43657</v>
      </c>
      <c r="G71" s="157">
        <f>$G$9+($O$7*O71)</f>
        <v>43658</v>
      </c>
      <c r="H71" s="155">
        <f>$H$9+($O$7*O71)</f>
        <v>43658</v>
      </c>
      <c r="I71" s="154">
        <f t="shared" si="13"/>
        <v>43658</v>
      </c>
      <c r="J71" s="158">
        <f t="shared" si="16"/>
        <v>43667</v>
      </c>
      <c r="K71" s="154">
        <f t="shared" si="17"/>
        <v>43667</v>
      </c>
      <c r="L71" s="70">
        <f>$L$9</f>
        <v>9</v>
      </c>
      <c r="M71" s="159" t="str">
        <f>$M$9</f>
        <v>COSCO</v>
      </c>
      <c r="N71" s="160"/>
      <c r="O71" s="111">
        <v>14</v>
      </c>
    </row>
    <row r="72" spans="1:15" s="3" customFormat="1" ht="18" customHeight="1" hidden="1">
      <c r="A72" s="47" t="s">
        <v>156</v>
      </c>
      <c r="B72" s="48" t="s">
        <v>174</v>
      </c>
      <c r="C72" s="87" t="str">
        <f>IF((ISBLANK($C$11)),"----",(($C$11)+($O$7*O72)))</f>
        <v>----</v>
      </c>
      <c r="D72" s="88" t="str">
        <f t="shared" si="14"/>
        <v>----</v>
      </c>
      <c r="E72" s="25">
        <f>$E$11+($O$7*O72)</f>
        <v>43658</v>
      </c>
      <c r="F72" s="26">
        <f t="shared" si="15"/>
        <v>43658</v>
      </c>
      <c r="G72" s="53">
        <f>$G$11+($O$7*O72)</f>
        <v>43661</v>
      </c>
      <c r="H72" s="25">
        <f>$H$11+($O$7*O72)</f>
        <v>43661</v>
      </c>
      <c r="I72" s="24">
        <f t="shared" si="13"/>
        <v>43661</v>
      </c>
      <c r="J72" s="52">
        <f t="shared" si="16"/>
        <v>43671</v>
      </c>
      <c r="K72" s="24">
        <f t="shared" si="17"/>
        <v>43671</v>
      </c>
      <c r="L72" s="31">
        <f>$L$11</f>
        <v>10</v>
      </c>
      <c r="M72" s="34" t="str">
        <f>$M$11</f>
        <v>SITC</v>
      </c>
      <c r="N72" s="28" t="str">
        <f>$N$11</f>
        <v>危険品受託</v>
      </c>
      <c r="O72" s="111">
        <v>14</v>
      </c>
    </row>
    <row r="73" spans="1:15" s="3" customFormat="1" ht="18" customHeight="1" hidden="1" thickBot="1">
      <c r="A73" s="113" t="s">
        <v>106</v>
      </c>
      <c r="B73" s="114" t="s">
        <v>177</v>
      </c>
      <c r="C73" s="115" t="str">
        <f>IF((ISBLANK($C$11)),"----",(($C$11)+($O$7*O73)))</f>
        <v>----</v>
      </c>
      <c r="D73" s="116" t="str">
        <f t="shared" si="14"/>
        <v>----</v>
      </c>
      <c r="E73" s="117">
        <f>$E$13+($O$7*O73)</f>
        <v>43655</v>
      </c>
      <c r="F73" s="118">
        <f t="shared" si="15"/>
        <v>43655</v>
      </c>
      <c r="G73" s="119">
        <f>$G$13+($O$7*O73)</f>
        <v>43657</v>
      </c>
      <c r="H73" s="127">
        <f>$H$13+($O$7*O73)</f>
        <v>43657</v>
      </c>
      <c r="I73" s="125">
        <f t="shared" si="13"/>
        <v>43657</v>
      </c>
      <c r="J73" s="124">
        <f t="shared" si="16"/>
        <v>43666</v>
      </c>
      <c r="K73" s="125">
        <f t="shared" si="17"/>
        <v>43666</v>
      </c>
      <c r="L73" s="128">
        <v>9</v>
      </c>
      <c r="M73" s="121" t="str">
        <f>$M$13</f>
        <v>EVER</v>
      </c>
      <c r="N73" s="122" t="str">
        <f>$N$13</f>
        <v>KAOHSIUNG経由</v>
      </c>
      <c r="O73" s="112">
        <v>14</v>
      </c>
    </row>
    <row r="74" spans="1:15" s="3" customFormat="1" ht="18" customHeight="1" hidden="1">
      <c r="A74" s="99" t="s">
        <v>149</v>
      </c>
      <c r="B74" s="100" t="s">
        <v>170</v>
      </c>
      <c r="C74" s="101">
        <f>IF((ISBLANK($C$8)),"----",(($C$8)+($O$7*O74)))</f>
        <v>43663</v>
      </c>
      <c r="D74" s="102">
        <f t="shared" si="14"/>
        <v>43663</v>
      </c>
      <c r="E74" s="103">
        <f>$E$8+($O$7*O74)</f>
        <v>43664</v>
      </c>
      <c r="F74" s="104">
        <f t="shared" si="15"/>
        <v>43664</v>
      </c>
      <c r="G74" s="105">
        <f>$G$8+($O$7*O74)</f>
        <v>43665</v>
      </c>
      <c r="H74" s="103">
        <f>$H$8+($O$7*O74)</f>
        <v>43665</v>
      </c>
      <c r="I74" s="102">
        <f t="shared" si="13"/>
        <v>43665</v>
      </c>
      <c r="J74" s="106">
        <f t="shared" si="16"/>
        <v>43674</v>
      </c>
      <c r="K74" s="102">
        <f t="shared" si="17"/>
        <v>43674</v>
      </c>
      <c r="L74" s="107">
        <f>$L$8</f>
        <v>9</v>
      </c>
      <c r="M74" s="108" t="str">
        <f>$M$8</f>
        <v>ONE</v>
      </c>
      <c r="N74" s="109" t="str">
        <f>$N$8</f>
        <v>危険品受託</v>
      </c>
      <c r="O74" s="110">
        <v>15</v>
      </c>
    </row>
    <row r="75" spans="1:15" s="3" customFormat="1" ht="18" customHeight="1" hidden="1">
      <c r="A75" s="151" t="s">
        <v>153</v>
      </c>
      <c r="B75" s="152" t="s">
        <v>173</v>
      </c>
      <c r="C75" s="153" t="str">
        <f>IF((ISBLANK($C$11)),"----",(($C$11)+($O$7*O75)))</f>
        <v>----</v>
      </c>
      <c r="D75" s="154" t="str">
        <f t="shared" si="14"/>
        <v>----</v>
      </c>
      <c r="E75" s="155">
        <f>$E$9+($O$7*O75)</f>
        <v>43664</v>
      </c>
      <c r="F75" s="156">
        <f t="shared" si="15"/>
        <v>43664</v>
      </c>
      <c r="G75" s="157">
        <f>$G$9+($O$7*O75)</f>
        <v>43665</v>
      </c>
      <c r="H75" s="155">
        <f>$H$9+($O$7*O75)</f>
        <v>43665</v>
      </c>
      <c r="I75" s="154">
        <f t="shared" si="13"/>
        <v>43665</v>
      </c>
      <c r="J75" s="158">
        <f t="shared" si="16"/>
        <v>43674</v>
      </c>
      <c r="K75" s="154">
        <f t="shared" si="17"/>
        <v>43674</v>
      </c>
      <c r="L75" s="70">
        <f>$L$9</f>
        <v>9</v>
      </c>
      <c r="M75" s="159" t="str">
        <f>$M$9</f>
        <v>COSCO</v>
      </c>
      <c r="N75" s="160"/>
      <c r="O75" s="111">
        <v>15</v>
      </c>
    </row>
    <row r="76" spans="1:15" s="3" customFormat="1" ht="18" customHeight="1" hidden="1">
      <c r="A76" s="47" t="s">
        <v>77</v>
      </c>
      <c r="B76" s="48" t="s">
        <v>175</v>
      </c>
      <c r="C76" s="87" t="str">
        <f>IF((ISBLANK($C$11)),"----",(($C$11)+($O$7*O76)))</f>
        <v>----</v>
      </c>
      <c r="D76" s="88" t="str">
        <f t="shared" si="14"/>
        <v>----</v>
      </c>
      <c r="E76" s="25">
        <f>$E$11+($O$7*O76)</f>
        <v>43665</v>
      </c>
      <c r="F76" s="26">
        <f t="shared" si="15"/>
        <v>43665</v>
      </c>
      <c r="G76" s="53">
        <f>$G$11+($O$7*O76)</f>
        <v>43668</v>
      </c>
      <c r="H76" s="25">
        <f>$H$11+($O$7*O76)</f>
        <v>43668</v>
      </c>
      <c r="I76" s="24">
        <f t="shared" si="13"/>
        <v>43668</v>
      </c>
      <c r="J76" s="52">
        <f t="shared" si="16"/>
        <v>43678</v>
      </c>
      <c r="K76" s="24">
        <f t="shared" si="17"/>
        <v>43678</v>
      </c>
      <c r="L76" s="31">
        <f>$L$11</f>
        <v>10</v>
      </c>
      <c r="M76" s="34" t="str">
        <f>$M$11</f>
        <v>SITC</v>
      </c>
      <c r="N76" s="28" t="str">
        <f>$N$11</f>
        <v>危険品受託</v>
      </c>
      <c r="O76" s="111">
        <v>15</v>
      </c>
    </row>
    <row r="77" spans="1:15" s="3" customFormat="1" ht="18" customHeight="1" hidden="1" thickBot="1">
      <c r="A77" s="113" t="s">
        <v>129</v>
      </c>
      <c r="B77" s="114" t="s">
        <v>178</v>
      </c>
      <c r="C77" s="115" t="str">
        <f>IF((ISBLANK($C$11)),"----",(($C$11)+($O$7*O77)))</f>
        <v>----</v>
      </c>
      <c r="D77" s="116" t="str">
        <f t="shared" si="14"/>
        <v>----</v>
      </c>
      <c r="E77" s="117">
        <f>$E$13+($O$7*O77)</f>
        <v>43662</v>
      </c>
      <c r="F77" s="118">
        <f t="shared" si="15"/>
        <v>43662</v>
      </c>
      <c r="G77" s="119">
        <f>$G$13+($O$7*O77)</f>
        <v>43664</v>
      </c>
      <c r="H77" s="127">
        <f>$H$13+($O$7*O77)</f>
        <v>43664</v>
      </c>
      <c r="I77" s="125">
        <f t="shared" si="13"/>
        <v>43664</v>
      </c>
      <c r="J77" s="124">
        <f t="shared" si="16"/>
        <v>43673</v>
      </c>
      <c r="K77" s="125">
        <f t="shared" si="17"/>
        <v>43673</v>
      </c>
      <c r="L77" s="164">
        <f>$L$13</f>
        <v>9</v>
      </c>
      <c r="M77" s="121" t="str">
        <f>$M$13</f>
        <v>EVER</v>
      </c>
      <c r="N77" s="122" t="str">
        <f>$N$13</f>
        <v>KAOHSIUNG経由</v>
      </c>
      <c r="O77" s="112">
        <v>15</v>
      </c>
    </row>
    <row r="78" spans="1:15" s="3" customFormat="1" ht="18" customHeight="1" hidden="1">
      <c r="A78" s="99" t="s">
        <v>111</v>
      </c>
      <c r="B78" s="100" t="s">
        <v>180</v>
      </c>
      <c r="C78" s="101">
        <f>IF((ISBLANK($C$8)),"----",(($C$8)+($O$7*O78)))</f>
        <v>43670</v>
      </c>
      <c r="D78" s="102">
        <f t="shared" si="14"/>
        <v>43670</v>
      </c>
      <c r="E78" s="103">
        <f>$E$8+($O$7*O78)</f>
        <v>43671</v>
      </c>
      <c r="F78" s="104">
        <f t="shared" si="15"/>
        <v>43671</v>
      </c>
      <c r="G78" s="105">
        <f>$G$8+($O$7*O78)</f>
        <v>43672</v>
      </c>
      <c r="H78" s="103">
        <f>$H$8+($O$7*O78)</f>
        <v>43672</v>
      </c>
      <c r="I78" s="102">
        <f t="shared" si="13"/>
        <v>43672</v>
      </c>
      <c r="J78" s="106">
        <f t="shared" si="16"/>
        <v>43681</v>
      </c>
      <c r="K78" s="102">
        <f t="shared" si="17"/>
        <v>43681</v>
      </c>
      <c r="L78" s="107">
        <f>$L$8</f>
        <v>9</v>
      </c>
      <c r="M78" s="108" t="str">
        <f>$M$8</f>
        <v>ONE</v>
      </c>
      <c r="N78" s="109" t="str">
        <f>$N$8</f>
        <v>危険品受託</v>
      </c>
      <c r="O78" s="110">
        <v>16</v>
      </c>
    </row>
    <row r="79" spans="1:15" s="3" customFormat="1" ht="18" customHeight="1" hidden="1">
      <c r="A79" s="151" t="s">
        <v>128</v>
      </c>
      <c r="B79" s="152" t="s">
        <v>173</v>
      </c>
      <c r="C79" s="153" t="str">
        <f>IF((ISBLANK($C$11)),"----",(($C$11)+($O$7*O79)))</f>
        <v>----</v>
      </c>
      <c r="D79" s="154" t="str">
        <f t="shared" si="14"/>
        <v>----</v>
      </c>
      <c r="E79" s="155">
        <f>$E$9+($O$7*O79)</f>
        <v>43671</v>
      </c>
      <c r="F79" s="156">
        <f t="shared" si="15"/>
        <v>43671</v>
      </c>
      <c r="G79" s="157">
        <f>$G$9+($O$7*O79)</f>
        <v>43672</v>
      </c>
      <c r="H79" s="155">
        <f>$H$9+($O$7*O79)</f>
        <v>43672</v>
      </c>
      <c r="I79" s="154">
        <f t="shared" si="13"/>
        <v>43672</v>
      </c>
      <c r="J79" s="158">
        <f t="shared" si="16"/>
        <v>43681</v>
      </c>
      <c r="K79" s="154">
        <f t="shared" si="17"/>
        <v>43681</v>
      </c>
      <c r="L79" s="70">
        <f>$L$9</f>
        <v>9</v>
      </c>
      <c r="M79" s="159" t="str">
        <f>$M$9</f>
        <v>COSCO</v>
      </c>
      <c r="N79" s="160"/>
      <c r="O79" s="111">
        <v>16</v>
      </c>
    </row>
    <row r="80" spans="1:15" s="3" customFormat="1" ht="18" customHeight="1" hidden="1" thickBot="1">
      <c r="A80" s="47" t="s">
        <v>72</v>
      </c>
      <c r="B80" s="48" t="s">
        <v>175</v>
      </c>
      <c r="C80" s="87" t="str">
        <f>IF((ISBLANK($C$11)),"----",(($C$11)+($O$7*O80)))</f>
        <v>----</v>
      </c>
      <c r="D80" s="88" t="str">
        <f t="shared" si="14"/>
        <v>----</v>
      </c>
      <c r="E80" s="25">
        <f>$E$11+($O$7*O80)</f>
        <v>43672</v>
      </c>
      <c r="F80" s="26">
        <f t="shared" si="15"/>
        <v>43672</v>
      </c>
      <c r="G80" s="53">
        <f>$G$11+($O$7*O80)</f>
        <v>43675</v>
      </c>
      <c r="H80" s="25">
        <f>$H$11+($O$7*O80)</f>
        <v>43675</v>
      </c>
      <c r="I80" s="24">
        <f t="shared" si="13"/>
        <v>43675</v>
      </c>
      <c r="J80" s="52">
        <f t="shared" si="16"/>
        <v>43685</v>
      </c>
      <c r="K80" s="24">
        <f t="shared" si="17"/>
        <v>43685</v>
      </c>
      <c r="L80" s="31">
        <f>$L$11</f>
        <v>10</v>
      </c>
      <c r="M80" s="34" t="str">
        <f>$M$11</f>
        <v>SITC</v>
      </c>
      <c r="N80" s="28" t="str">
        <f>$N$11</f>
        <v>危険品受託</v>
      </c>
      <c r="O80" s="111">
        <v>16</v>
      </c>
    </row>
    <row r="81" spans="1:15" s="3" customFormat="1" ht="18" customHeight="1" hidden="1">
      <c r="A81" s="99" t="s">
        <v>181</v>
      </c>
      <c r="B81" s="100" t="s">
        <v>168</v>
      </c>
      <c r="C81" s="101">
        <f>IF((ISBLANK($C$8)),"----",(($C$8)+($O$7*O81)))</f>
        <v>43677</v>
      </c>
      <c r="D81" s="102">
        <f t="shared" si="14"/>
        <v>43677</v>
      </c>
      <c r="E81" s="103">
        <f>$E$8+($O$7*O81)</f>
        <v>43678</v>
      </c>
      <c r="F81" s="104">
        <f t="shared" si="15"/>
        <v>43678</v>
      </c>
      <c r="G81" s="105">
        <f>$G$8+($O$7*O81)</f>
        <v>43679</v>
      </c>
      <c r="H81" s="103">
        <f>$H$8+($O$7*O81)</f>
        <v>43679</v>
      </c>
      <c r="I81" s="102">
        <f t="shared" si="13"/>
        <v>43679</v>
      </c>
      <c r="J81" s="106">
        <f t="shared" si="16"/>
        <v>43688</v>
      </c>
      <c r="K81" s="102">
        <f t="shared" si="17"/>
        <v>43688</v>
      </c>
      <c r="L81" s="107">
        <f>$L$8</f>
        <v>9</v>
      </c>
      <c r="M81" s="108" t="str">
        <f>$M$8</f>
        <v>ONE</v>
      </c>
      <c r="N81" s="109" t="str">
        <f>$N$8</f>
        <v>危険品受託</v>
      </c>
      <c r="O81" s="110">
        <v>17</v>
      </c>
    </row>
    <row r="82" spans="1:15" s="3" customFormat="1" ht="18" customHeight="1" hidden="1">
      <c r="A82" s="151" t="s">
        <v>98</v>
      </c>
      <c r="B82" s="152" t="s">
        <v>173</v>
      </c>
      <c r="C82" s="153" t="str">
        <f>IF((ISBLANK($C$11)),"----",(($C$11)+($O$7*O82)))</f>
        <v>----</v>
      </c>
      <c r="D82" s="154" t="str">
        <f t="shared" si="14"/>
        <v>----</v>
      </c>
      <c r="E82" s="155">
        <f>$E$9+($O$7*O82)</f>
        <v>43678</v>
      </c>
      <c r="F82" s="156">
        <f t="shared" si="15"/>
        <v>43678</v>
      </c>
      <c r="G82" s="157">
        <f>$G$9+($O$7*O82)</f>
        <v>43679</v>
      </c>
      <c r="H82" s="155">
        <f>$H$9+($O$7*O82)</f>
        <v>43679</v>
      </c>
      <c r="I82" s="154">
        <f t="shared" si="13"/>
        <v>43679</v>
      </c>
      <c r="J82" s="158">
        <f t="shared" si="16"/>
        <v>43688</v>
      </c>
      <c r="K82" s="154">
        <f t="shared" si="17"/>
        <v>43688</v>
      </c>
      <c r="L82" s="70">
        <f>$L$9</f>
        <v>9</v>
      </c>
      <c r="M82" s="159" t="str">
        <f>$M$9</f>
        <v>COSCO</v>
      </c>
      <c r="N82" s="160"/>
      <c r="O82" s="111">
        <v>17</v>
      </c>
    </row>
    <row r="83" spans="1:15" s="3" customFormat="1" ht="18" customHeight="1" hidden="1" thickBot="1">
      <c r="A83" s="47" t="s">
        <v>156</v>
      </c>
      <c r="B83" s="48" t="s">
        <v>175</v>
      </c>
      <c r="C83" s="87" t="str">
        <f>IF((ISBLANK($C$11)),"----",(($C$11)+($O$7*O83)))</f>
        <v>----</v>
      </c>
      <c r="D83" s="88" t="str">
        <f t="shared" si="14"/>
        <v>----</v>
      </c>
      <c r="E83" s="25">
        <f>$E$11+($O$7*O83)</f>
        <v>43679</v>
      </c>
      <c r="F83" s="26">
        <f t="shared" si="15"/>
        <v>43679</v>
      </c>
      <c r="G83" s="53">
        <f>$G$11+($O$7*O83)</f>
        <v>43682</v>
      </c>
      <c r="H83" s="25">
        <f>$H$11+($O$7*O83)</f>
        <v>43682</v>
      </c>
      <c r="I83" s="24">
        <f t="shared" si="13"/>
        <v>43682</v>
      </c>
      <c r="J83" s="52">
        <f t="shared" si="16"/>
        <v>43692</v>
      </c>
      <c r="K83" s="24">
        <f t="shared" si="17"/>
        <v>43692</v>
      </c>
      <c r="L83" s="31">
        <f>$L$11</f>
        <v>10</v>
      </c>
      <c r="M83" s="34" t="str">
        <f>$M$11</f>
        <v>SITC</v>
      </c>
      <c r="N83" s="28" t="str">
        <f>$N$11</f>
        <v>危険品受託</v>
      </c>
      <c r="O83" s="111">
        <v>17</v>
      </c>
    </row>
    <row r="84" spans="1:15" s="3" customFormat="1" ht="18" customHeight="1" hidden="1">
      <c r="A84" s="99" t="s">
        <v>149</v>
      </c>
      <c r="B84" s="181" t="s">
        <v>183</v>
      </c>
      <c r="C84" s="103">
        <f>IF((ISBLANK($C$8)),"----",(($C$8)+($O$7*O84)))</f>
        <v>43684</v>
      </c>
      <c r="D84" s="177">
        <f aca="true" t="shared" si="18" ref="D84:D128">C84</f>
        <v>43684</v>
      </c>
      <c r="E84" s="103">
        <f>$E$8+($O$7*O84)</f>
        <v>43685</v>
      </c>
      <c r="F84" s="104">
        <f aca="true" t="shared" si="19" ref="F84:F128">E84</f>
        <v>43685</v>
      </c>
      <c r="G84" s="105">
        <f>$G$8+($O$7*O84)</f>
        <v>43686</v>
      </c>
      <c r="H84" s="103">
        <f>$H$8+($O$7*O84)</f>
        <v>43686</v>
      </c>
      <c r="I84" s="102">
        <f aca="true" t="shared" si="20" ref="I84:I128">H84</f>
        <v>43686</v>
      </c>
      <c r="J84" s="106">
        <f aca="true" t="shared" si="21" ref="J84:J128">H84+L84</f>
        <v>43695</v>
      </c>
      <c r="K84" s="102">
        <f aca="true" t="shared" si="22" ref="K84:K128">J84</f>
        <v>43695</v>
      </c>
      <c r="L84" s="107">
        <f>$L$8</f>
        <v>9</v>
      </c>
      <c r="M84" s="108" t="str">
        <f>$M$8</f>
        <v>ONE</v>
      </c>
      <c r="N84" s="109" t="str">
        <f>$N$8</f>
        <v>危険品受託</v>
      </c>
      <c r="O84" s="110">
        <v>18</v>
      </c>
    </row>
    <row r="85" spans="1:15" s="3" customFormat="1" ht="18" customHeight="1" hidden="1">
      <c r="A85" s="151" t="s">
        <v>153</v>
      </c>
      <c r="B85" s="182" t="s">
        <v>187</v>
      </c>
      <c r="C85" s="155" t="str">
        <f>IF((ISBLANK($C$11)),"----",(($C$11)+($O$7*O85)))</f>
        <v>----</v>
      </c>
      <c r="D85" s="178" t="str">
        <f t="shared" si="18"/>
        <v>----</v>
      </c>
      <c r="E85" s="155">
        <f>$E$9+($O$7*O85)</f>
        <v>43685</v>
      </c>
      <c r="F85" s="156">
        <f t="shared" si="19"/>
        <v>43685</v>
      </c>
      <c r="G85" s="157">
        <f>$G$9+($O$7*O85)</f>
        <v>43686</v>
      </c>
      <c r="H85" s="155">
        <f>$H$9+($O$7*O85)</f>
        <v>43686</v>
      </c>
      <c r="I85" s="154">
        <f t="shared" si="20"/>
        <v>43686</v>
      </c>
      <c r="J85" s="158">
        <f t="shared" si="21"/>
        <v>43695</v>
      </c>
      <c r="K85" s="154">
        <f t="shared" si="22"/>
        <v>43695</v>
      </c>
      <c r="L85" s="70">
        <f>$L$9</f>
        <v>9</v>
      </c>
      <c r="M85" s="159" t="str">
        <f>$M$9</f>
        <v>COSCO</v>
      </c>
      <c r="N85" s="160"/>
      <c r="O85" s="111">
        <v>18</v>
      </c>
    </row>
    <row r="86" spans="1:15" s="3" customFormat="1" ht="18" customHeight="1" hidden="1" thickBot="1">
      <c r="A86" s="47" t="s">
        <v>77</v>
      </c>
      <c r="B86" s="183" t="s">
        <v>188</v>
      </c>
      <c r="C86" s="180" t="str">
        <f>IF((ISBLANK($C$11)),"----",(($C$11)+($O$7*O86)))</f>
        <v>----</v>
      </c>
      <c r="D86" s="179" t="str">
        <f t="shared" si="18"/>
        <v>----</v>
      </c>
      <c r="E86" s="25">
        <f>$E$11+($O$7*O86)</f>
        <v>43686</v>
      </c>
      <c r="F86" s="26">
        <f t="shared" si="19"/>
        <v>43686</v>
      </c>
      <c r="G86" s="53">
        <f>$G$11+($O$7*O86)</f>
        <v>43689</v>
      </c>
      <c r="H86" s="25">
        <f>$H$11+($O$7*O86)</f>
        <v>43689</v>
      </c>
      <c r="I86" s="24">
        <f t="shared" si="20"/>
        <v>43689</v>
      </c>
      <c r="J86" s="52">
        <f t="shared" si="21"/>
        <v>43699</v>
      </c>
      <c r="K86" s="24">
        <f t="shared" si="22"/>
        <v>43699</v>
      </c>
      <c r="L86" s="31">
        <f>$L$11</f>
        <v>10</v>
      </c>
      <c r="M86" s="34" t="str">
        <f>$M$11</f>
        <v>SITC</v>
      </c>
      <c r="N86" s="28" t="str">
        <f>$N$11</f>
        <v>危険品受託</v>
      </c>
      <c r="O86" s="111">
        <v>18</v>
      </c>
    </row>
    <row r="87" spans="1:15" s="3" customFormat="1" ht="18" customHeight="1" hidden="1">
      <c r="A87" s="99" t="s">
        <v>111</v>
      </c>
      <c r="B87" s="100" t="s">
        <v>186</v>
      </c>
      <c r="C87" s="87" t="str">
        <f>IF((ISBLANK($C$11)),"----",(($C$11)+($O$7*O87)))</f>
        <v>----</v>
      </c>
      <c r="D87" s="88" t="str">
        <f t="shared" si="18"/>
        <v>----</v>
      </c>
      <c r="E87" s="103">
        <f>$E$8+($O$7*O87)</f>
        <v>43692</v>
      </c>
      <c r="F87" s="104">
        <f t="shared" si="19"/>
        <v>43692</v>
      </c>
      <c r="G87" s="105">
        <f>$G$8+($O$7*O87)</f>
        <v>43693</v>
      </c>
      <c r="H87" s="103">
        <f>$H$8+($O$7*O87)</f>
        <v>43693</v>
      </c>
      <c r="I87" s="102">
        <f t="shared" si="20"/>
        <v>43693</v>
      </c>
      <c r="J87" s="106">
        <f t="shared" si="21"/>
        <v>43702</v>
      </c>
      <c r="K87" s="102">
        <f t="shared" si="22"/>
        <v>43702</v>
      </c>
      <c r="L87" s="107">
        <f>$L$8</f>
        <v>9</v>
      </c>
      <c r="M87" s="108" t="str">
        <f>$M$8</f>
        <v>ONE</v>
      </c>
      <c r="N87" s="140" t="s">
        <v>184</v>
      </c>
      <c r="O87" s="110">
        <v>19</v>
      </c>
    </row>
    <row r="88" spans="1:15" s="3" customFormat="1" ht="18" customHeight="1" hidden="1">
      <c r="A88" s="151" t="s">
        <v>128</v>
      </c>
      <c r="B88" s="152" t="s">
        <v>187</v>
      </c>
      <c r="C88" s="153" t="str">
        <f>IF((ISBLANK($C$11)),"----",(($C$11)+($O$7*O88)))</f>
        <v>----</v>
      </c>
      <c r="D88" s="154" t="str">
        <f t="shared" si="18"/>
        <v>----</v>
      </c>
      <c r="E88" s="155">
        <f>$E$9+($O$7*O88)</f>
        <v>43692</v>
      </c>
      <c r="F88" s="156">
        <f t="shared" si="19"/>
        <v>43692</v>
      </c>
      <c r="G88" s="157">
        <f>$G$9+($O$7*O88)</f>
        <v>43693</v>
      </c>
      <c r="H88" s="155">
        <f>$H$9+($O$7*O88)</f>
        <v>43693</v>
      </c>
      <c r="I88" s="154">
        <f t="shared" si="20"/>
        <v>43693</v>
      </c>
      <c r="J88" s="158">
        <f t="shared" si="21"/>
        <v>43702</v>
      </c>
      <c r="K88" s="154">
        <f t="shared" si="22"/>
        <v>43702</v>
      </c>
      <c r="L88" s="70">
        <f>$L$9</f>
        <v>9</v>
      </c>
      <c r="M88" s="159" t="str">
        <f>$M$9</f>
        <v>COSCO</v>
      </c>
      <c r="N88" s="160"/>
      <c r="O88" s="111">
        <v>19</v>
      </c>
    </row>
    <row r="89" spans="1:15" s="3" customFormat="1" ht="18" customHeight="1" hidden="1" thickBot="1">
      <c r="A89" s="47" t="s">
        <v>72</v>
      </c>
      <c r="B89" s="48" t="s">
        <v>188</v>
      </c>
      <c r="C89" s="87" t="str">
        <f>IF((ISBLANK($C$11)),"----",(($C$11)+($O$7*O89)))</f>
        <v>----</v>
      </c>
      <c r="D89" s="88" t="str">
        <f t="shared" si="18"/>
        <v>----</v>
      </c>
      <c r="E89" s="25">
        <f>$E$11+($O$7*O89)</f>
        <v>43693</v>
      </c>
      <c r="F89" s="26">
        <f t="shared" si="19"/>
        <v>43693</v>
      </c>
      <c r="G89" s="53">
        <f>$G$11+($O$7*O89)</f>
        <v>43696</v>
      </c>
      <c r="H89" s="25">
        <f>$H$11+($O$7*O89)</f>
        <v>43696</v>
      </c>
      <c r="I89" s="24">
        <f t="shared" si="20"/>
        <v>43696</v>
      </c>
      <c r="J89" s="52">
        <f t="shared" si="21"/>
        <v>43706</v>
      </c>
      <c r="K89" s="24">
        <f t="shared" si="22"/>
        <v>43706</v>
      </c>
      <c r="L89" s="31">
        <f>$L$11</f>
        <v>10</v>
      </c>
      <c r="M89" s="34" t="str">
        <f>$M$11</f>
        <v>SITC</v>
      </c>
      <c r="N89" s="28" t="str">
        <f>$N$11</f>
        <v>危険品受託</v>
      </c>
      <c r="O89" s="111">
        <v>19</v>
      </c>
    </row>
    <row r="90" spans="1:15" s="3" customFormat="1" ht="18" customHeight="1" hidden="1">
      <c r="A90" s="99" t="s">
        <v>182</v>
      </c>
      <c r="B90" s="100" t="s">
        <v>170</v>
      </c>
      <c r="C90" s="101">
        <f>IF((ISBLANK($C$8)),"----",(($C$8)+($O$7*O90)))</f>
        <v>43698</v>
      </c>
      <c r="D90" s="102">
        <f t="shared" si="18"/>
        <v>43698</v>
      </c>
      <c r="E90" s="103">
        <f>$E$8+($O$7*O90)</f>
        <v>43699</v>
      </c>
      <c r="F90" s="104">
        <f t="shared" si="19"/>
        <v>43699</v>
      </c>
      <c r="G90" s="105">
        <f>$G$8+($O$7*O90)</f>
        <v>43700</v>
      </c>
      <c r="H90" s="103">
        <f>$H$8+($O$7*O90)</f>
        <v>43700</v>
      </c>
      <c r="I90" s="102">
        <f t="shared" si="20"/>
        <v>43700</v>
      </c>
      <c r="J90" s="106">
        <f t="shared" si="21"/>
        <v>43709</v>
      </c>
      <c r="K90" s="102">
        <f t="shared" si="22"/>
        <v>43709</v>
      </c>
      <c r="L90" s="107">
        <f>$L$8</f>
        <v>9</v>
      </c>
      <c r="M90" s="108" t="str">
        <f>$M$8</f>
        <v>ONE</v>
      </c>
      <c r="N90" s="109" t="str">
        <f>$N$8</f>
        <v>危険品受託</v>
      </c>
      <c r="O90" s="110">
        <v>20</v>
      </c>
    </row>
    <row r="91" spans="1:15" s="3" customFormat="1" ht="18" customHeight="1" hidden="1">
      <c r="A91" s="151" t="s">
        <v>98</v>
      </c>
      <c r="B91" s="152" t="s">
        <v>187</v>
      </c>
      <c r="C91" s="153" t="str">
        <f>IF((ISBLANK($C$11)),"----",(($C$11)+($O$7*O91)))</f>
        <v>----</v>
      </c>
      <c r="D91" s="154" t="str">
        <f t="shared" si="18"/>
        <v>----</v>
      </c>
      <c r="E91" s="155">
        <f>$E$9+($O$7*O91)</f>
        <v>43699</v>
      </c>
      <c r="F91" s="156">
        <f t="shared" si="19"/>
        <v>43699</v>
      </c>
      <c r="G91" s="157">
        <f>$G$9+($O$7*O91)</f>
        <v>43700</v>
      </c>
      <c r="H91" s="155">
        <f>$H$9+($O$7*O91)</f>
        <v>43700</v>
      </c>
      <c r="I91" s="154">
        <f t="shared" si="20"/>
        <v>43700</v>
      </c>
      <c r="J91" s="158">
        <f t="shared" si="21"/>
        <v>43709</v>
      </c>
      <c r="K91" s="154">
        <f t="shared" si="22"/>
        <v>43709</v>
      </c>
      <c r="L91" s="70">
        <f>$L$9</f>
        <v>9</v>
      </c>
      <c r="M91" s="159" t="str">
        <f>$M$9</f>
        <v>COSCO</v>
      </c>
      <c r="N91" s="160"/>
      <c r="O91" s="111">
        <v>20</v>
      </c>
    </row>
    <row r="92" spans="1:15" s="3" customFormat="1" ht="18" customHeight="1" hidden="1" thickBot="1">
      <c r="A92" s="47" t="s">
        <v>76</v>
      </c>
      <c r="B92" s="48"/>
      <c r="C92" s="87" t="str">
        <f>IF((ISBLANK($C$11)),"----",(($C$11)+($O$7*O92)))</f>
        <v>----</v>
      </c>
      <c r="D92" s="88" t="str">
        <f t="shared" si="18"/>
        <v>----</v>
      </c>
      <c r="E92" s="25">
        <f>$E$11+($O$7*O92)</f>
        <v>43700</v>
      </c>
      <c r="F92" s="26">
        <f t="shared" si="19"/>
        <v>43700</v>
      </c>
      <c r="G92" s="53">
        <f>$G$11+($O$7*O92)</f>
        <v>43703</v>
      </c>
      <c r="H92" s="25">
        <f>$H$11+($O$7*O92)</f>
        <v>43703</v>
      </c>
      <c r="I92" s="24">
        <f t="shared" si="20"/>
        <v>43703</v>
      </c>
      <c r="J92" s="52">
        <f t="shared" si="21"/>
        <v>43713</v>
      </c>
      <c r="K92" s="24">
        <f t="shared" si="22"/>
        <v>43713</v>
      </c>
      <c r="L92" s="31">
        <f>$L$11</f>
        <v>10</v>
      </c>
      <c r="M92" s="34" t="str">
        <f>$M$11</f>
        <v>SITC</v>
      </c>
      <c r="N92" s="28" t="str">
        <f>$N$11</f>
        <v>危険品受託</v>
      </c>
      <c r="O92" s="111">
        <v>20</v>
      </c>
    </row>
    <row r="93" spans="1:15" s="3" customFormat="1" ht="18" customHeight="1" hidden="1">
      <c r="A93" s="99" t="s">
        <v>149</v>
      </c>
      <c r="B93" s="100" t="s">
        <v>185</v>
      </c>
      <c r="C93" s="101">
        <f>IF((ISBLANK($C$8)),"----",(($C$8)+($O$7*O93)))</f>
        <v>43705</v>
      </c>
      <c r="D93" s="102">
        <f t="shared" si="18"/>
        <v>43705</v>
      </c>
      <c r="E93" s="103">
        <f>$E$8+($O$7*O93)</f>
        <v>43706</v>
      </c>
      <c r="F93" s="104">
        <f t="shared" si="19"/>
        <v>43706</v>
      </c>
      <c r="G93" s="105">
        <f>$G$8+($O$7*O93)</f>
        <v>43707</v>
      </c>
      <c r="H93" s="103">
        <f>$H$8+($O$7*O93)</f>
        <v>43707</v>
      </c>
      <c r="I93" s="102">
        <f t="shared" si="20"/>
        <v>43707</v>
      </c>
      <c r="J93" s="106">
        <f t="shared" si="21"/>
        <v>43716</v>
      </c>
      <c r="K93" s="102">
        <f t="shared" si="22"/>
        <v>43716</v>
      </c>
      <c r="L93" s="107">
        <f>$L$8</f>
        <v>9</v>
      </c>
      <c r="M93" s="108" t="str">
        <f>$M$8</f>
        <v>ONE</v>
      </c>
      <c r="N93" s="109" t="str">
        <f>$N$8</f>
        <v>危険品受託</v>
      </c>
      <c r="O93" s="110">
        <v>21</v>
      </c>
    </row>
    <row r="94" spans="1:15" s="3" customFormat="1" ht="18" customHeight="1" hidden="1">
      <c r="A94" s="151" t="s">
        <v>76</v>
      </c>
      <c r="B94" s="152"/>
      <c r="C94" s="153" t="str">
        <f>IF((ISBLANK($C$11)),"----",(($C$11)+($O$7*O94)))</f>
        <v>----</v>
      </c>
      <c r="D94" s="154" t="str">
        <f t="shared" si="18"/>
        <v>----</v>
      </c>
      <c r="E94" s="155">
        <f>$E$9+($O$7*O94)</f>
        <v>43706</v>
      </c>
      <c r="F94" s="156">
        <f t="shared" si="19"/>
        <v>43706</v>
      </c>
      <c r="G94" s="157">
        <f>$G$9+($O$7*O94)</f>
        <v>43707</v>
      </c>
      <c r="H94" s="155">
        <f>$H$9+($O$7*O94)</f>
        <v>43707</v>
      </c>
      <c r="I94" s="154">
        <f t="shared" si="20"/>
        <v>43707</v>
      </c>
      <c r="J94" s="158">
        <f t="shared" si="21"/>
        <v>43716</v>
      </c>
      <c r="K94" s="154">
        <f t="shared" si="22"/>
        <v>43716</v>
      </c>
      <c r="L94" s="70">
        <f>$L$9</f>
        <v>9</v>
      </c>
      <c r="M94" s="159" t="str">
        <f>$M$9</f>
        <v>COSCO</v>
      </c>
      <c r="N94" s="160"/>
      <c r="O94" s="111">
        <v>21</v>
      </c>
    </row>
    <row r="95" spans="1:15" s="3" customFormat="1" ht="18" customHeight="1" hidden="1" thickBot="1">
      <c r="A95" s="165" t="s">
        <v>76</v>
      </c>
      <c r="B95" s="166"/>
      <c r="C95" s="167" t="str">
        <f>IF((ISBLANK($C$11)),"----",(($C$11)+($O$7*O95)))</f>
        <v>----</v>
      </c>
      <c r="D95" s="168" t="str">
        <f t="shared" si="18"/>
        <v>----</v>
      </c>
      <c r="E95" s="169">
        <f>$E$11+($O$7*O95)</f>
        <v>43707</v>
      </c>
      <c r="F95" s="170">
        <f t="shared" si="19"/>
        <v>43707</v>
      </c>
      <c r="G95" s="171">
        <f>$G$11+($O$7*O95)</f>
        <v>43710</v>
      </c>
      <c r="H95" s="169">
        <f>$H$11+($O$7*O95)</f>
        <v>43710</v>
      </c>
      <c r="I95" s="172">
        <f t="shared" si="20"/>
        <v>43710</v>
      </c>
      <c r="J95" s="173">
        <f t="shared" si="21"/>
        <v>43720</v>
      </c>
      <c r="K95" s="172">
        <f t="shared" si="22"/>
        <v>43720</v>
      </c>
      <c r="L95" s="174">
        <f>$L$11</f>
        <v>10</v>
      </c>
      <c r="M95" s="175" t="str">
        <f>$M$11</f>
        <v>SITC</v>
      </c>
      <c r="N95" s="176" t="str">
        <f>$N$11</f>
        <v>危険品受託</v>
      </c>
      <c r="O95" s="111">
        <v>21</v>
      </c>
    </row>
    <row r="96" spans="1:15" s="3" customFormat="1" ht="18" customHeight="1" hidden="1">
      <c r="A96" s="99" t="s">
        <v>111</v>
      </c>
      <c r="B96" s="100" t="s">
        <v>189</v>
      </c>
      <c r="C96" s="101">
        <f>IF((ISBLANK($C$8)),"----",(($C$8)+($O$7*O96)))</f>
        <v>43712</v>
      </c>
      <c r="D96" s="102">
        <f aca="true" t="shared" si="23" ref="D96:D110">C96</f>
        <v>43712</v>
      </c>
      <c r="E96" s="103">
        <f>$E$8+($O$7*O96)</f>
        <v>43713</v>
      </c>
      <c r="F96" s="104">
        <f aca="true" t="shared" si="24" ref="F96:F110">E96</f>
        <v>43713</v>
      </c>
      <c r="G96" s="105">
        <f>$G$8+($O$7*O96)</f>
        <v>43714</v>
      </c>
      <c r="H96" s="103">
        <f>$H$8+($O$7*O96)</f>
        <v>43714</v>
      </c>
      <c r="I96" s="102">
        <f aca="true" t="shared" si="25" ref="I96:I110">H96</f>
        <v>43714</v>
      </c>
      <c r="J96" s="106">
        <f aca="true" t="shared" si="26" ref="J96:J110">H96+L96</f>
        <v>43723</v>
      </c>
      <c r="K96" s="102">
        <f aca="true" t="shared" si="27" ref="K96:K110">J96</f>
        <v>43723</v>
      </c>
      <c r="L96" s="107">
        <f>$L$8</f>
        <v>9</v>
      </c>
      <c r="M96" s="108" t="str">
        <f>$M$8</f>
        <v>ONE</v>
      </c>
      <c r="N96" s="109" t="str">
        <f>$N$8</f>
        <v>危険品受託</v>
      </c>
      <c r="O96" s="110">
        <v>22</v>
      </c>
    </row>
    <row r="97" spans="1:15" s="3" customFormat="1" ht="18" customHeight="1" hidden="1">
      <c r="A97" s="151" t="s">
        <v>128</v>
      </c>
      <c r="B97" s="152" t="s">
        <v>192</v>
      </c>
      <c r="C97" s="153" t="str">
        <f>IF((ISBLANK($C$11)),"----",(($C$11)+($O$7*O97)))</f>
        <v>----</v>
      </c>
      <c r="D97" s="154" t="str">
        <f t="shared" si="23"/>
        <v>----</v>
      </c>
      <c r="E97" s="155">
        <f>$E$9+($O$7*O97)</f>
        <v>43713</v>
      </c>
      <c r="F97" s="156">
        <f t="shared" si="24"/>
        <v>43713</v>
      </c>
      <c r="G97" s="157">
        <f>$G$9+($O$7*O97)</f>
        <v>43714</v>
      </c>
      <c r="H97" s="155">
        <f>$H$9+($O$7*O97)</f>
        <v>43714</v>
      </c>
      <c r="I97" s="154">
        <f t="shared" si="25"/>
        <v>43714</v>
      </c>
      <c r="J97" s="158">
        <f t="shared" si="26"/>
        <v>43723</v>
      </c>
      <c r="K97" s="154">
        <f t="shared" si="27"/>
        <v>43723</v>
      </c>
      <c r="L97" s="70">
        <f>$L$9</f>
        <v>9</v>
      </c>
      <c r="M97" s="159" t="str">
        <f>$M$9</f>
        <v>COSCO</v>
      </c>
      <c r="N97" s="160"/>
      <c r="O97" s="111">
        <v>22</v>
      </c>
    </row>
    <row r="98" spans="1:15" s="3" customFormat="1" ht="18" customHeight="1" hidden="1" thickBot="1">
      <c r="A98" s="47" t="s">
        <v>77</v>
      </c>
      <c r="B98" s="48" t="s">
        <v>194</v>
      </c>
      <c r="C98" s="87" t="str">
        <f>IF((ISBLANK($C$11)),"----",(($C$11)+($O$7*O98)))</f>
        <v>----</v>
      </c>
      <c r="D98" s="88" t="str">
        <f t="shared" si="23"/>
        <v>----</v>
      </c>
      <c r="E98" s="25">
        <f>$E$11+($O$7*O98)</f>
        <v>43714</v>
      </c>
      <c r="F98" s="26">
        <f t="shared" si="24"/>
        <v>43714</v>
      </c>
      <c r="G98" s="53">
        <f>$G$11+($O$7*O98)</f>
        <v>43717</v>
      </c>
      <c r="H98" s="25">
        <f>$H$11+($O$7*O98)</f>
        <v>43717</v>
      </c>
      <c r="I98" s="24">
        <f t="shared" si="25"/>
        <v>43717</v>
      </c>
      <c r="J98" s="52">
        <f t="shared" si="26"/>
        <v>43727</v>
      </c>
      <c r="K98" s="24">
        <f t="shared" si="27"/>
        <v>43727</v>
      </c>
      <c r="L98" s="31">
        <f>$L$11</f>
        <v>10</v>
      </c>
      <c r="M98" s="34" t="str">
        <f>$M$11</f>
        <v>SITC</v>
      </c>
      <c r="N98" s="28" t="str">
        <f>$N$11</f>
        <v>危険品受託</v>
      </c>
      <c r="O98" s="111">
        <v>22</v>
      </c>
    </row>
    <row r="99" spans="1:15" s="3" customFormat="1" ht="18" customHeight="1" hidden="1">
      <c r="A99" s="99" t="s">
        <v>190</v>
      </c>
      <c r="B99" s="100" t="s">
        <v>150</v>
      </c>
      <c r="C99" s="101">
        <f>IF((ISBLANK($C$8)),"----",(($C$8)+($O$7*O99)))</f>
        <v>43719</v>
      </c>
      <c r="D99" s="102">
        <f t="shared" si="23"/>
        <v>43719</v>
      </c>
      <c r="E99" s="103">
        <f>$E$8+($O$7*O99)</f>
        <v>43720</v>
      </c>
      <c r="F99" s="104">
        <f t="shared" si="24"/>
        <v>43720</v>
      </c>
      <c r="G99" s="105">
        <f>$G$8+($O$7*O99)</f>
        <v>43721</v>
      </c>
      <c r="H99" s="103">
        <f>$H$8+($O$7*O99)</f>
        <v>43721</v>
      </c>
      <c r="I99" s="102">
        <f t="shared" si="25"/>
        <v>43721</v>
      </c>
      <c r="J99" s="106">
        <f t="shared" si="26"/>
        <v>43730</v>
      </c>
      <c r="K99" s="102">
        <f t="shared" si="27"/>
        <v>43730</v>
      </c>
      <c r="L99" s="107">
        <f>$L$8</f>
        <v>9</v>
      </c>
      <c r="M99" s="108" t="str">
        <f>$M$8</f>
        <v>ONE</v>
      </c>
      <c r="N99" s="109" t="str">
        <f>$N$8</f>
        <v>危険品受託</v>
      </c>
      <c r="O99" s="110">
        <v>23</v>
      </c>
    </row>
    <row r="100" spans="1:15" s="3" customFormat="1" ht="18" customHeight="1" hidden="1">
      <c r="A100" s="151" t="s">
        <v>98</v>
      </c>
      <c r="B100" s="152" t="s">
        <v>192</v>
      </c>
      <c r="C100" s="153" t="str">
        <f>IF((ISBLANK($C$11)),"----",(($C$11)+($O$7*O100)))</f>
        <v>----</v>
      </c>
      <c r="D100" s="154" t="str">
        <f t="shared" si="23"/>
        <v>----</v>
      </c>
      <c r="E100" s="155">
        <f>$E$9+($O$7*O100)</f>
        <v>43720</v>
      </c>
      <c r="F100" s="156">
        <f t="shared" si="24"/>
        <v>43720</v>
      </c>
      <c r="G100" s="157">
        <f>$G$9+($O$7*O100)</f>
        <v>43721</v>
      </c>
      <c r="H100" s="155">
        <f>$H$9+($O$7*O100)</f>
        <v>43721</v>
      </c>
      <c r="I100" s="154">
        <f t="shared" si="25"/>
        <v>43721</v>
      </c>
      <c r="J100" s="158">
        <f t="shared" si="26"/>
        <v>43730</v>
      </c>
      <c r="K100" s="154">
        <f t="shared" si="27"/>
        <v>43730</v>
      </c>
      <c r="L100" s="70">
        <f>$L$9</f>
        <v>9</v>
      </c>
      <c r="M100" s="159" t="str">
        <f>$M$9</f>
        <v>COSCO</v>
      </c>
      <c r="N100" s="160"/>
      <c r="O100" s="111">
        <v>23</v>
      </c>
    </row>
    <row r="101" spans="1:15" s="3" customFormat="1" ht="18" customHeight="1" hidden="1" thickBot="1">
      <c r="A101" s="47" t="s">
        <v>156</v>
      </c>
      <c r="B101" s="48" t="s">
        <v>194</v>
      </c>
      <c r="C101" s="87" t="str">
        <f>IF((ISBLANK($C$11)),"----",(($C$11)+($O$7*O101)))</f>
        <v>----</v>
      </c>
      <c r="D101" s="88" t="str">
        <f t="shared" si="23"/>
        <v>----</v>
      </c>
      <c r="E101" s="25">
        <f>$E$11+($O$7*O101)</f>
        <v>43721</v>
      </c>
      <c r="F101" s="26">
        <f t="shared" si="24"/>
        <v>43721</v>
      </c>
      <c r="G101" s="53">
        <f>$G$11+($O$7*O101)</f>
        <v>43724</v>
      </c>
      <c r="H101" s="25">
        <f>$H$11+($O$7*O101)</f>
        <v>43724</v>
      </c>
      <c r="I101" s="24">
        <f t="shared" si="25"/>
        <v>43724</v>
      </c>
      <c r="J101" s="52">
        <f t="shared" si="26"/>
        <v>43734</v>
      </c>
      <c r="K101" s="24">
        <f t="shared" si="27"/>
        <v>43734</v>
      </c>
      <c r="L101" s="31">
        <f>$L$11</f>
        <v>10</v>
      </c>
      <c r="M101" s="34" t="str">
        <f>$M$11</f>
        <v>SITC</v>
      </c>
      <c r="N101" s="28" t="str">
        <f>$N$11</f>
        <v>危険品受託</v>
      </c>
      <c r="O101" s="111">
        <v>23</v>
      </c>
    </row>
    <row r="102" spans="1:15" s="3" customFormat="1" ht="18" customHeight="1" hidden="1">
      <c r="A102" s="99" t="s">
        <v>182</v>
      </c>
      <c r="B102" s="100" t="s">
        <v>183</v>
      </c>
      <c r="C102" s="101">
        <f>IF((ISBLANK($C$8)),"----",(($C$8)+($O$7*O102)))</f>
        <v>43726</v>
      </c>
      <c r="D102" s="102">
        <f t="shared" si="23"/>
        <v>43726</v>
      </c>
      <c r="E102" s="103">
        <f>$E$8+($O$7*O102)</f>
        <v>43727</v>
      </c>
      <c r="F102" s="104">
        <f t="shared" si="24"/>
        <v>43727</v>
      </c>
      <c r="G102" s="105">
        <f>$G$8+($O$7*O102)</f>
        <v>43728</v>
      </c>
      <c r="H102" s="103">
        <f>$H$8+($O$7*O102)</f>
        <v>43728</v>
      </c>
      <c r="I102" s="102">
        <f t="shared" si="25"/>
        <v>43728</v>
      </c>
      <c r="J102" s="106">
        <f t="shared" si="26"/>
        <v>43737</v>
      </c>
      <c r="K102" s="102">
        <f t="shared" si="27"/>
        <v>43737</v>
      </c>
      <c r="L102" s="107">
        <f>$L$8</f>
        <v>9</v>
      </c>
      <c r="M102" s="108" t="str">
        <f>$M$8</f>
        <v>ONE</v>
      </c>
      <c r="N102" s="109" t="str">
        <f>$N$8</f>
        <v>危険品受託</v>
      </c>
      <c r="O102" s="110">
        <v>24</v>
      </c>
    </row>
    <row r="103" spans="1:15" s="3" customFormat="1" ht="18" customHeight="1" hidden="1">
      <c r="A103" s="151" t="s">
        <v>153</v>
      </c>
      <c r="B103" s="152" t="s">
        <v>193</v>
      </c>
      <c r="C103" s="153" t="str">
        <f>IF((ISBLANK($C$11)),"----",(($C$11)+($O$7*O103)))</f>
        <v>----</v>
      </c>
      <c r="D103" s="154" t="str">
        <f t="shared" si="23"/>
        <v>----</v>
      </c>
      <c r="E103" s="155">
        <f>$E$9+($O$7*O103)</f>
        <v>43727</v>
      </c>
      <c r="F103" s="156">
        <f t="shared" si="24"/>
        <v>43727</v>
      </c>
      <c r="G103" s="157">
        <f>$G$9+($O$7*O103)</f>
        <v>43728</v>
      </c>
      <c r="H103" s="155">
        <f>$H$9+($O$7*O103)</f>
        <v>43728</v>
      </c>
      <c r="I103" s="154">
        <f t="shared" si="25"/>
        <v>43728</v>
      </c>
      <c r="J103" s="158">
        <f t="shared" si="26"/>
        <v>43737</v>
      </c>
      <c r="K103" s="154">
        <f t="shared" si="27"/>
        <v>43737</v>
      </c>
      <c r="L103" s="70">
        <f>$L$9</f>
        <v>9</v>
      </c>
      <c r="M103" s="159" t="str">
        <f>$M$9</f>
        <v>COSCO</v>
      </c>
      <c r="N103" s="160"/>
      <c r="O103" s="111">
        <v>24</v>
      </c>
    </row>
    <row r="104" spans="1:15" s="3" customFormat="1" ht="18" customHeight="1" hidden="1" thickBot="1">
      <c r="A104" s="47" t="s">
        <v>83</v>
      </c>
      <c r="B104" s="48" t="s">
        <v>195</v>
      </c>
      <c r="C104" s="87" t="str">
        <f>IF((ISBLANK($C$11)),"----",(($C$11)+($O$7*O104)))</f>
        <v>----</v>
      </c>
      <c r="D104" s="88" t="str">
        <f t="shared" si="23"/>
        <v>----</v>
      </c>
      <c r="E104" s="25">
        <f>$E$11+($O$7*O104)</f>
        <v>43728</v>
      </c>
      <c r="F104" s="26">
        <f t="shared" si="24"/>
        <v>43728</v>
      </c>
      <c r="G104" s="53">
        <f>$G$11+($O$7*O104)</f>
        <v>43731</v>
      </c>
      <c r="H104" s="25">
        <f>$H$11+($O$7*O104)</f>
        <v>43731</v>
      </c>
      <c r="I104" s="24">
        <f t="shared" si="25"/>
        <v>43731</v>
      </c>
      <c r="J104" s="52">
        <f t="shared" si="26"/>
        <v>43741</v>
      </c>
      <c r="K104" s="24">
        <f t="shared" si="27"/>
        <v>43741</v>
      </c>
      <c r="L104" s="31">
        <f>$L$11</f>
        <v>10</v>
      </c>
      <c r="M104" s="34" t="str">
        <f>$M$11</f>
        <v>SITC</v>
      </c>
      <c r="N104" s="28" t="str">
        <f>$N$11</f>
        <v>危険品受託</v>
      </c>
      <c r="O104" s="111">
        <v>24</v>
      </c>
    </row>
    <row r="105" spans="1:15" s="3" customFormat="1" ht="18" customHeight="1" hidden="1">
      <c r="A105" s="99" t="s">
        <v>111</v>
      </c>
      <c r="B105" s="100" t="s">
        <v>191</v>
      </c>
      <c r="C105" s="101">
        <f>IF((ISBLANK($C$8)),"----",(($C$8)+($O$7*O105)))</f>
        <v>43733</v>
      </c>
      <c r="D105" s="102">
        <f t="shared" si="23"/>
        <v>43733</v>
      </c>
      <c r="E105" s="103">
        <f>$E$8+($O$7*O105)</f>
        <v>43734</v>
      </c>
      <c r="F105" s="104">
        <f t="shared" si="24"/>
        <v>43734</v>
      </c>
      <c r="G105" s="105">
        <f>$G$8+($O$7*O105)</f>
        <v>43735</v>
      </c>
      <c r="H105" s="103">
        <f>$H$8+($O$7*O105)</f>
        <v>43735</v>
      </c>
      <c r="I105" s="102">
        <f t="shared" si="25"/>
        <v>43735</v>
      </c>
      <c r="J105" s="106">
        <f t="shared" si="26"/>
        <v>43744</v>
      </c>
      <c r="K105" s="102">
        <f t="shared" si="27"/>
        <v>43744</v>
      </c>
      <c r="L105" s="107">
        <f>$L$8</f>
        <v>9</v>
      </c>
      <c r="M105" s="108" t="str">
        <f>$M$8</f>
        <v>ONE</v>
      </c>
      <c r="N105" s="109" t="str">
        <f>$N$8</f>
        <v>危険品受託</v>
      </c>
      <c r="O105" s="110">
        <v>25</v>
      </c>
    </row>
    <row r="106" spans="1:15" s="3" customFormat="1" ht="18" customHeight="1" hidden="1">
      <c r="A106" s="151" t="s">
        <v>128</v>
      </c>
      <c r="B106" s="152" t="s">
        <v>193</v>
      </c>
      <c r="C106" s="153" t="str">
        <f>IF((ISBLANK($C$11)),"----",(($C$11)+($O$7*O106)))</f>
        <v>----</v>
      </c>
      <c r="D106" s="154" t="str">
        <f t="shared" si="23"/>
        <v>----</v>
      </c>
      <c r="E106" s="155">
        <f>$E$9+($O$7*O106)</f>
        <v>43734</v>
      </c>
      <c r="F106" s="156">
        <f t="shared" si="24"/>
        <v>43734</v>
      </c>
      <c r="G106" s="157">
        <f>$G$9+($O$7*O106)</f>
        <v>43735</v>
      </c>
      <c r="H106" s="155">
        <f>$H$9+($O$7*O106)</f>
        <v>43735</v>
      </c>
      <c r="I106" s="154">
        <f t="shared" si="25"/>
        <v>43735</v>
      </c>
      <c r="J106" s="158">
        <f t="shared" si="26"/>
        <v>43744</v>
      </c>
      <c r="K106" s="154">
        <f t="shared" si="27"/>
        <v>43744</v>
      </c>
      <c r="L106" s="70">
        <f>$L$9</f>
        <v>9</v>
      </c>
      <c r="M106" s="159" t="str">
        <f>$M$9</f>
        <v>COSCO</v>
      </c>
      <c r="N106" s="160"/>
      <c r="O106" s="111">
        <v>25</v>
      </c>
    </row>
    <row r="107" spans="1:15" s="3" customFormat="1" ht="18" customHeight="1" hidden="1" thickBot="1">
      <c r="A107" s="47" t="s">
        <v>76</v>
      </c>
      <c r="B107" s="48"/>
      <c r="C107" s="87" t="str">
        <f>IF((ISBLANK($C$11)),"----",(($C$11)+($O$7*O107)))</f>
        <v>----</v>
      </c>
      <c r="D107" s="88" t="str">
        <f t="shared" si="23"/>
        <v>----</v>
      </c>
      <c r="E107" s="25">
        <f>$E$11+($O$7*O107)</f>
        <v>43735</v>
      </c>
      <c r="F107" s="26">
        <f t="shared" si="24"/>
        <v>43735</v>
      </c>
      <c r="G107" s="53">
        <f>$G$11+($O$7*O107)</f>
        <v>43738</v>
      </c>
      <c r="H107" s="25">
        <f>$H$11+($O$7*O107)</f>
        <v>43738</v>
      </c>
      <c r="I107" s="24">
        <f t="shared" si="25"/>
        <v>43738</v>
      </c>
      <c r="J107" s="52">
        <f t="shared" si="26"/>
        <v>43748</v>
      </c>
      <c r="K107" s="24">
        <f t="shared" si="27"/>
        <v>43748</v>
      </c>
      <c r="L107" s="31">
        <f>$L$11</f>
        <v>10</v>
      </c>
      <c r="M107" s="34" t="str">
        <f>$M$11</f>
        <v>SITC</v>
      </c>
      <c r="N107" s="28" t="str">
        <f>$N$11</f>
        <v>危険品受託</v>
      </c>
      <c r="O107" s="111">
        <v>25</v>
      </c>
    </row>
    <row r="108" spans="1:15" s="3" customFormat="1" ht="18" customHeight="1" hidden="1">
      <c r="A108" s="99" t="s">
        <v>190</v>
      </c>
      <c r="B108" s="100" t="s">
        <v>168</v>
      </c>
      <c r="C108" s="101">
        <f>IF((ISBLANK($C$8)),"----",(($C$8)+($O$7*O108)))</f>
        <v>43740</v>
      </c>
      <c r="D108" s="102">
        <f t="shared" si="23"/>
        <v>43740</v>
      </c>
      <c r="E108" s="103">
        <f>$E$8+($O$7*O108)</f>
        <v>43741</v>
      </c>
      <c r="F108" s="104">
        <f t="shared" si="24"/>
        <v>43741</v>
      </c>
      <c r="G108" s="105">
        <f>$G$8+($O$7*O108)</f>
        <v>43742</v>
      </c>
      <c r="H108" s="103">
        <f>$H$8+($O$7*O108)</f>
        <v>43742</v>
      </c>
      <c r="I108" s="102">
        <f t="shared" si="25"/>
        <v>43742</v>
      </c>
      <c r="J108" s="106">
        <f t="shared" si="26"/>
        <v>43751</v>
      </c>
      <c r="K108" s="102">
        <f t="shared" si="27"/>
        <v>43751</v>
      </c>
      <c r="L108" s="107">
        <f>$L$8</f>
        <v>9</v>
      </c>
      <c r="M108" s="108" t="str">
        <f>$M$8</f>
        <v>ONE</v>
      </c>
      <c r="N108" s="109" t="str">
        <f>$N$8</f>
        <v>危険品受託</v>
      </c>
      <c r="O108" s="110">
        <v>26</v>
      </c>
    </row>
    <row r="109" spans="1:15" s="3" customFormat="1" ht="18" customHeight="1" hidden="1">
      <c r="A109" s="151" t="s">
        <v>98</v>
      </c>
      <c r="B109" s="152" t="s">
        <v>193</v>
      </c>
      <c r="C109" s="153" t="str">
        <f>IF((ISBLANK($C$11)),"----",(($C$11)+($O$7*O109)))</f>
        <v>----</v>
      </c>
      <c r="D109" s="154" t="str">
        <f t="shared" si="23"/>
        <v>----</v>
      </c>
      <c r="E109" s="155">
        <f>$E$9+($O$7*O109)</f>
        <v>43741</v>
      </c>
      <c r="F109" s="156">
        <f t="shared" si="24"/>
        <v>43741</v>
      </c>
      <c r="G109" s="157">
        <f>$G$9+($O$7*O109)</f>
        <v>43742</v>
      </c>
      <c r="H109" s="155">
        <f>$H$9+($O$7*O109)</f>
        <v>43742</v>
      </c>
      <c r="I109" s="154">
        <f t="shared" si="25"/>
        <v>43742</v>
      </c>
      <c r="J109" s="158">
        <f t="shared" si="26"/>
        <v>43751</v>
      </c>
      <c r="K109" s="154">
        <f t="shared" si="27"/>
        <v>43751</v>
      </c>
      <c r="L109" s="70">
        <f>$L$9</f>
        <v>9</v>
      </c>
      <c r="M109" s="159" t="str">
        <f>$M$9</f>
        <v>COSCO</v>
      </c>
      <c r="N109" s="160"/>
      <c r="O109" s="111">
        <v>26</v>
      </c>
    </row>
    <row r="110" spans="1:15" s="3" customFormat="1" ht="18" customHeight="1" hidden="1" thickBot="1">
      <c r="A110" s="47" t="s">
        <v>76</v>
      </c>
      <c r="B110" s="48"/>
      <c r="C110" s="87" t="str">
        <f>IF((ISBLANK($C$11)),"----",(($C$11)+($O$7*O110)))</f>
        <v>----</v>
      </c>
      <c r="D110" s="88" t="str">
        <f t="shared" si="23"/>
        <v>----</v>
      </c>
      <c r="E110" s="25">
        <f>$E$11+($O$7*O110)</f>
        <v>43742</v>
      </c>
      <c r="F110" s="26">
        <f t="shared" si="24"/>
        <v>43742</v>
      </c>
      <c r="G110" s="53">
        <f>$G$11+($O$7*O110)</f>
        <v>43745</v>
      </c>
      <c r="H110" s="25">
        <f>$H$11+($O$7*O110)</f>
        <v>43745</v>
      </c>
      <c r="I110" s="24">
        <f t="shared" si="25"/>
        <v>43745</v>
      </c>
      <c r="J110" s="52">
        <f t="shared" si="26"/>
        <v>43755</v>
      </c>
      <c r="K110" s="24">
        <f t="shared" si="27"/>
        <v>43755</v>
      </c>
      <c r="L110" s="31">
        <f>$L$11</f>
        <v>10</v>
      </c>
      <c r="M110" s="34" t="str">
        <f>$M$11</f>
        <v>SITC</v>
      </c>
      <c r="N110" s="28" t="str">
        <f>$N$11</f>
        <v>危険品受託</v>
      </c>
      <c r="O110" s="111">
        <v>26</v>
      </c>
    </row>
    <row r="111" spans="1:15" s="3" customFormat="1" ht="18" customHeight="1" hidden="1">
      <c r="A111" s="99" t="s">
        <v>196</v>
      </c>
      <c r="B111" s="100" t="s">
        <v>150</v>
      </c>
      <c r="C111" s="101">
        <f>IF((ISBLANK($C$8)),"----",(($C$8)+($O$7*O111)))</f>
        <v>43747</v>
      </c>
      <c r="D111" s="102">
        <f>C111</f>
        <v>43747</v>
      </c>
      <c r="E111" s="103">
        <f>$E$8+($O$7*O111)</f>
        <v>43748</v>
      </c>
      <c r="F111" s="104">
        <f>E111</f>
        <v>43748</v>
      </c>
      <c r="G111" s="105">
        <f>$G$8+($O$7*O111)</f>
        <v>43749</v>
      </c>
      <c r="H111" s="103">
        <f>$H$8+($O$7*O111)</f>
        <v>43749</v>
      </c>
      <c r="I111" s="102">
        <f>H111</f>
        <v>43749</v>
      </c>
      <c r="J111" s="106">
        <f>H111+L111</f>
        <v>43758</v>
      </c>
      <c r="K111" s="102">
        <f>J111</f>
        <v>43758</v>
      </c>
      <c r="L111" s="107">
        <f>$L$8</f>
        <v>9</v>
      </c>
      <c r="M111" s="108" t="str">
        <f>$M$8</f>
        <v>ONE</v>
      </c>
      <c r="N111" s="109" t="str">
        <f>$N$8</f>
        <v>危険品受託</v>
      </c>
      <c r="O111" s="110">
        <v>27</v>
      </c>
    </row>
    <row r="112" spans="1:15" s="3" customFormat="1" ht="18" customHeight="1" hidden="1">
      <c r="A112" s="151" t="s">
        <v>76</v>
      </c>
      <c r="B112" s="152"/>
      <c r="C112" s="153" t="str">
        <f>IF((ISBLANK($C$11)),"----",(($C$11)+($O$7*O112)))</f>
        <v>----</v>
      </c>
      <c r="D112" s="154" t="str">
        <f>C112</f>
        <v>----</v>
      </c>
      <c r="E112" s="155">
        <f>$E$9+($O$7*O112)</f>
        <v>43748</v>
      </c>
      <c r="F112" s="156">
        <f>E112</f>
        <v>43748</v>
      </c>
      <c r="G112" s="157">
        <f>$G$9+($O$7*O112)</f>
        <v>43749</v>
      </c>
      <c r="H112" s="155">
        <f>$H$9+($O$7*O112)</f>
        <v>43749</v>
      </c>
      <c r="I112" s="154">
        <f>H112</f>
        <v>43749</v>
      </c>
      <c r="J112" s="158">
        <f>H112+L112</f>
        <v>43758</v>
      </c>
      <c r="K112" s="154">
        <f>J112</f>
        <v>43758</v>
      </c>
      <c r="L112" s="70">
        <f>$L$9</f>
        <v>9</v>
      </c>
      <c r="M112" s="159" t="str">
        <f>$M$9</f>
        <v>COSCO</v>
      </c>
      <c r="N112" s="160"/>
      <c r="O112" s="111">
        <v>27</v>
      </c>
    </row>
    <row r="113" spans="1:15" s="3" customFormat="1" ht="18" customHeight="1" hidden="1" thickBot="1">
      <c r="A113" s="165" t="s">
        <v>83</v>
      </c>
      <c r="B113" s="166" t="s">
        <v>204</v>
      </c>
      <c r="C113" s="167" t="str">
        <f>IF((ISBLANK($C$11)),"----",(($C$11)+($O$7*O113)))</f>
        <v>----</v>
      </c>
      <c r="D113" s="168" t="str">
        <f>C113</f>
        <v>----</v>
      </c>
      <c r="E113" s="169">
        <f>$E$11+($O$7*O113)</f>
        <v>43749</v>
      </c>
      <c r="F113" s="170">
        <f>E113</f>
        <v>43749</v>
      </c>
      <c r="G113" s="171">
        <f>$G$11+($O$7*O113)</f>
        <v>43752</v>
      </c>
      <c r="H113" s="169">
        <f>$H$11+($O$7*O113)</f>
        <v>43752</v>
      </c>
      <c r="I113" s="172">
        <f>H113</f>
        <v>43752</v>
      </c>
      <c r="J113" s="173">
        <f>H113+L113</f>
        <v>43762</v>
      </c>
      <c r="K113" s="172">
        <f>J113</f>
        <v>43762</v>
      </c>
      <c r="L113" s="174">
        <f>$L$11</f>
        <v>10</v>
      </c>
      <c r="M113" s="175" t="str">
        <f>$M$11</f>
        <v>SITC</v>
      </c>
      <c r="N113" s="176" t="str">
        <f>$N$11</f>
        <v>危険品受託</v>
      </c>
      <c r="O113" s="111">
        <v>27</v>
      </c>
    </row>
    <row r="114" spans="1:15" s="3" customFormat="1" ht="18" customHeight="1" hidden="1" thickBot="1">
      <c r="A114" s="99" t="s">
        <v>111</v>
      </c>
      <c r="B114" s="100" t="s">
        <v>198</v>
      </c>
      <c r="C114" s="101">
        <f>IF((ISBLANK($C$8)),"----",(($C$8)+($O$7*O114)))</f>
        <v>43754</v>
      </c>
      <c r="D114" s="102">
        <f t="shared" si="18"/>
        <v>43754</v>
      </c>
      <c r="E114" s="103">
        <f>$E$8+($O$7*O114)</f>
        <v>43755</v>
      </c>
      <c r="F114" s="104">
        <f t="shared" si="19"/>
        <v>43755</v>
      </c>
      <c r="G114" s="105">
        <f>$G$8+($O$7*O114)</f>
        <v>43756</v>
      </c>
      <c r="H114" s="103">
        <f>$H$8+($O$7*O114)</f>
        <v>43756</v>
      </c>
      <c r="I114" s="102">
        <f t="shared" si="20"/>
        <v>43756</v>
      </c>
      <c r="J114" s="106">
        <f t="shared" si="21"/>
        <v>43765</v>
      </c>
      <c r="K114" s="102">
        <f t="shared" si="22"/>
        <v>43765</v>
      </c>
      <c r="L114" s="107">
        <f>$L$8</f>
        <v>9</v>
      </c>
      <c r="M114" s="108" t="str">
        <f>$M$8</f>
        <v>ONE</v>
      </c>
      <c r="N114" s="109" t="str">
        <f>$N$8</f>
        <v>危険品受託</v>
      </c>
      <c r="O114" s="110">
        <v>28</v>
      </c>
    </row>
    <row r="115" spans="1:15" s="3" customFormat="1" ht="18" customHeight="1" hidden="1" thickBot="1">
      <c r="A115" s="151" t="s">
        <v>153</v>
      </c>
      <c r="B115" s="152" t="s">
        <v>202</v>
      </c>
      <c r="C115" s="153" t="str">
        <f>IF((ISBLANK($C$11)),"----",(($C$11)+($O$7*O115)))</f>
        <v>----</v>
      </c>
      <c r="D115" s="154" t="str">
        <f t="shared" si="18"/>
        <v>----</v>
      </c>
      <c r="E115" s="155">
        <f>$E$9+($O$7*O115)</f>
        <v>43755</v>
      </c>
      <c r="F115" s="156">
        <f t="shared" si="19"/>
        <v>43755</v>
      </c>
      <c r="G115" s="157">
        <f>$G$9+($O$7*O115)</f>
        <v>43756</v>
      </c>
      <c r="H115" s="155">
        <f>$H$9+($O$7*O115)</f>
        <v>43756</v>
      </c>
      <c r="I115" s="154">
        <f t="shared" si="20"/>
        <v>43756</v>
      </c>
      <c r="J115" s="158">
        <f t="shared" si="21"/>
        <v>43765</v>
      </c>
      <c r="K115" s="154">
        <f t="shared" si="22"/>
        <v>43765</v>
      </c>
      <c r="L115" s="70">
        <f>$L$9</f>
        <v>9</v>
      </c>
      <c r="M115" s="159" t="str">
        <f>$M$9</f>
        <v>COSCO</v>
      </c>
      <c r="N115" s="160"/>
      <c r="O115" s="110">
        <v>28</v>
      </c>
    </row>
    <row r="116" spans="1:15" s="3" customFormat="1" ht="18" customHeight="1" hidden="1" thickBot="1">
      <c r="A116" s="47" t="s">
        <v>72</v>
      </c>
      <c r="B116" s="48" t="s">
        <v>205</v>
      </c>
      <c r="C116" s="87" t="str">
        <f>IF((ISBLANK($C$11)),"----",(($C$11)+($O$7*O116)))</f>
        <v>----</v>
      </c>
      <c r="D116" s="88" t="str">
        <f t="shared" si="18"/>
        <v>----</v>
      </c>
      <c r="E116" s="25">
        <f>$E$11+($O$7*O116)</f>
        <v>43756</v>
      </c>
      <c r="F116" s="26">
        <f t="shared" si="19"/>
        <v>43756</v>
      </c>
      <c r="G116" s="53">
        <f>$G$11+($O$7*O116)</f>
        <v>43759</v>
      </c>
      <c r="H116" s="25">
        <f>$H$11+($O$7*O116)</f>
        <v>43759</v>
      </c>
      <c r="I116" s="24">
        <f t="shared" si="20"/>
        <v>43759</v>
      </c>
      <c r="J116" s="52">
        <f t="shared" si="21"/>
        <v>43769</v>
      </c>
      <c r="K116" s="24">
        <f t="shared" si="22"/>
        <v>43769</v>
      </c>
      <c r="L116" s="31">
        <f>$L$11</f>
        <v>10</v>
      </c>
      <c r="M116" s="34" t="str">
        <f>$M$11</f>
        <v>SITC</v>
      </c>
      <c r="N116" s="28" t="str">
        <f>$N$11</f>
        <v>危険品受託</v>
      </c>
      <c r="O116" s="110">
        <v>28</v>
      </c>
    </row>
    <row r="117" spans="1:15" s="3" customFormat="1" ht="18" customHeight="1" hidden="1" thickBot="1">
      <c r="A117" s="99" t="s">
        <v>190</v>
      </c>
      <c r="B117" s="100" t="s">
        <v>170</v>
      </c>
      <c r="C117" s="101">
        <f>IF((ISBLANK($C$8)),"----",(($C$8)+($O$7*O117)))</f>
        <v>43761</v>
      </c>
      <c r="D117" s="102">
        <f t="shared" si="18"/>
        <v>43761</v>
      </c>
      <c r="E117" s="103">
        <f>$E$8+($O$7*O117)</f>
        <v>43762</v>
      </c>
      <c r="F117" s="104">
        <f t="shared" si="19"/>
        <v>43762</v>
      </c>
      <c r="G117" s="105">
        <f>$G$8+($O$7*O117)</f>
        <v>43763</v>
      </c>
      <c r="H117" s="103">
        <f>$H$8+($O$7*O117)</f>
        <v>43763</v>
      </c>
      <c r="I117" s="102">
        <f t="shared" si="20"/>
        <v>43763</v>
      </c>
      <c r="J117" s="106">
        <f t="shared" si="21"/>
        <v>43772</v>
      </c>
      <c r="K117" s="102">
        <f t="shared" si="22"/>
        <v>43772</v>
      </c>
      <c r="L117" s="107">
        <f>$L$8</f>
        <v>9</v>
      </c>
      <c r="M117" s="108" t="str">
        <f>$M$8</f>
        <v>ONE</v>
      </c>
      <c r="N117" s="109" t="str">
        <f>$N$8</f>
        <v>危険品受託</v>
      </c>
      <c r="O117" s="110">
        <v>29</v>
      </c>
    </row>
    <row r="118" spans="1:15" s="3" customFormat="1" ht="18" customHeight="1" hidden="1" thickBot="1">
      <c r="A118" s="151" t="s">
        <v>128</v>
      </c>
      <c r="B118" s="152" t="s">
        <v>202</v>
      </c>
      <c r="C118" s="153" t="str">
        <f>IF((ISBLANK($C$11)),"----",(($C$11)+($O$7*O118)))</f>
        <v>----</v>
      </c>
      <c r="D118" s="154" t="str">
        <f t="shared" si="18"/>
        <v>----</v>
      </c>
      <c r="E118" s="155">
        <f>$E$9+($O$7*O118)</f>
        <v>43762</v>
      </c>
      <c r="F118" s="156">
        <f t="shared" si="19"/>
        <v>43762</v>
      </c>
      <c r="G118" s="157">
        <f>$G$9+($O$7*O118)</f>
        <v>43763</v>
      </c>
      <c r="H118" s="155">
        <f>$H$9+($O$7*O118)</f>
        <v>43763</v>
      </c>
      <c r="I118" s="154">
        <f t="shared" si="20"/>
        <v>43763</v>
      </c>
      <c r="J118" s="158">
        <f t="shared" si="21"/>
        <v>43772</v>
      </c>
      <c r="K118" s="154">
        <f t="shared" si="22"/>
        <v>43772</v>
      </c>
      <c r="L118" s="70">
        <f>$L$9</f>
        <v>9</v>
      </c>
      <c r="M118" s="159" t="str">
        <f>$M$9</f>
        <v>COSCO</v>
      </c>
      <c r="N118" s="160"/>
      <c r="O118" s="110">
        <v>29</v>
      </c>
    </row>
    <row r="119" spans="1:15" s="3" customFormat="1" ht="18" customHeight="1" hidden="1" thickBot="1">
      <c r="A119" s="47" t="s">
        <v>156</v>
      </c>
      <c r="B119" s="48" t="s">
        <v>206</v>
      </c>
      <c r="C119" s="87" t="str">
        <f>IF((ISBLANK($C$11)),"----",(($C$11)+($O$7*O119)))</f>
        <v>----</v>
      </c>
      <c r="D119" s="88" t="str">
        <f t="shared" si="18"/>
        <v>----</v>
      </c>
      <c r="E119" s="25">
        <f>$E$11+($O$7*O119)</f>
        <v>43763</v>
      </c>
      <c r="F119" s="26">
        <f t="shared" si="19"/>
        <v>43763</v>
      </c>
      <c r="G119" s="53">
        <f>$G$11+($O$7*O119)</f>
        <v>43766</v>
      </c>
      <c r="H119" s="25">
        <f>$H$11+($O$7*O119)</f>
        <v>43766</v>
      </c>
      <c r="I119" s="24">
        <f t="shared" si="20"/>
        <v>43766</v>
      </c>
      <c r="J119" s="52">
        <f t="shared" si="21"/>
        <v>43776</v>
      </c>
      <c r="K119" s="24">
        <f t="shared" si="22"/>
        <v>43776</v>
      </c>
      <c r="L119" s="31">
        <f>$L$11</f>
        <v>10</v>
      </c>
      <c r="M119" s="34" t="str">
        <f>$M$11</f>
        <v>SITC</v>
      </c>
      <c r="N119" s="28" t="str">
        <f>$N$11</f>
        <v>危険品受託</v>
      </c>
      <c r="O119" s="110">
        <v>29</v>
      </c>
    </row>
    <row r="120" spans="1:15" s="3" customFormat="1" ht="18" customHeight="1" hidden="1" thickBot="1">
      <c r="A120" s="99" t="s">
        <v>199</v>
      </c>
      <c r="B120" s="100" t="s">
        <v>150</v>
      </c>
      <c r="C120" s="101">
        <f>IF((ISBLANK($C$8)),"----",(($C$8)+($O$7*O120)))</f>
        <v>43768</v>
      </c>
      <c r="D120" s="102">
        <f t="shared" si="18"/>
        <v>43768</v>
      </c>
      <c r="E120" s="103">
        <f>$E$8+($O$7*O120)</f>
        <v>43769</v>
      </c>
      <c r="F120" s="104">
        <f t="shared" si="19"/>
        <v>43769</v>
      </c>
      <c r="G120" s="105">
        <f>$G$8+($O$7*O120)</f>
        <v>43770</v>
      </c>
      <c r="H120" s="103">
        <f>$H$8+($O$7*O120)</f>
        <v>43770</v>
      </c>
      <c r="I120" s="102">
        <f t="shared" si="20"/>
        <v>43770</v>
      </c>
      <c r="J120" s="106">
        <f t="shared" si="21"/>
        <v>43779</v>
      </c>
      <c r="K120" s="102">
        <f t="shared" si="22"/>
        <v>43779</v>
      </c>
      <c r="L120" s="107">
        <f>$L$8</f>
        <v>9</v>
      </c>
      <c r="M120" s="108" t="str">
        <f>$M$8</f>
        <v>ONE</v>
      </c>
      <c r="N120" s="109" t="str">
        <f>$N$8</f>
        <v>危険品受託</v>
      </c>
      <c r="O120" s="110">
        <v>30</v>
      </c>
    </row>
    <row r="121" spans="1:15" s="3" customFormat="1" ht="18" customHeight="1" hidden="1" thickBot="1">
      <c r="A121" s="151" t="s">
        <v>98</v>
      </c>
      <c r="B121" s="152" t="s">
        <v>202</v>
      </c>
      <c r="C121" s="153" t="str">
        <f>IF((ISBLANK($C$11)),"----",(($C$11)+($O$7*O121)))</f>
        <v>----</v>
      </c>
      <c r="D121" s="154" t="str">
        <f t="shared" si="18"/>
        <v>----</v>
      </c>
      <c r="E121" s="155">
        <f>$E$9+($O$7*O121)</f>
        <v>43769</v>
      </c>
      <c r="F121" s="156">
        <f t="shared" si="19"/>
        <v>43769</v>
      </c>
      <c r="G121" s="157">
        <f>$G$9+($O$7*O121)</f>
        <v>43770</v>
      </c>
      <c r="H121" s="155">
        <f>$H$9+($O$7*O121)</f>
        <v>43770</v>
      </c>
      <c r="I121" s="154">
        <f t="shared" si="20"/>
        <v>43770</v>
      </c>
      <c r="J121" s="158">
        <f t="shared" si="21"/>
        <v>43779</v>
      </c>
      <c r="K121" s="154">
        <f t="shared" si="22"/>
        <v>43779</v>
      </c>
      <c r="L121" s="70">
        <f>$L$9</f>
        <v>9</v>
      </c>
      <c r="M121" s="159" t="str">
        <f>$M$9</f>
        <v>COSCO</v>
      </c>
      <c r="N121" s="160"/>
      <c r="O121" s="110">
        <v>30</v>
      </c>
    </row>
    <row r="122" spans="1:15" s="3" customFormat="1" ht="18" customHeight="1" hidden="1" thickBot="1">
      <c r="A122" s="47" t="s">
        <v>83</v>
      </c>
      <c r="B122" s="48" t="s">
        <v>207</v>
      </c>
      <c r="C122" s="87" t="str">
        <f>IF((ISBLANK($C$11)),"----",(($C$11)+($O$7*O122)))</f>
        <v>----</v>
      </c>
      <c r="D122" s="88" t="str">
        <f t="shared" si="18"/>
        <v>----</v>
      </c>
      <c r="E122" s="25">
        <f>$E$11+($O$7*O122)</f>
        <v>43770</v>
      </c>
      <c r="F122" s="26">
        <f t="shared" si="19"/>
        <v>43770</v>
      </c>
      <c r="G122" s="53">
        <f>$G$11+($O$7*O122)</f>
        <v>43773</v>
      </c>
      <c r="H122" s="25">
        <f>$H$11+($O$7*O122)</f>
        <v>43773</v>
      </c>
      <c r="I122" s="24">
        <f t="shared" si="20"/>
        <v>43773</v>
      </c>
      <c r="J122" s="52">
        <f t="shared" si="21"/>
        <v>43783</v>
      </c>
      <c r="K122" s="24">
        <f t="shared" si="22"/>
        <v>43783</v>
      </c>
      <c r="L122" s="31">
        <f>$L$11</f>
        <v>10</v>
      </c>
      <c r="M122" s="34" t="str">
        <f>$M$11</f>
        <v>SITC</v>
      </c>
      <c r="N122" s="28" t="str">
        <f>$N$11</f>
        <v>危険品受託</v>
      </c>
      <c r="O122" s="110">
        <v>30</v>
      </c>
    </row>
    <row r="123" spans="1:15" s="3" customFormat="1" ht="18" customHeight="1" hidden="1" thickBot="1">
      <c r="A123" s="99" t="s">
        <v>111</v>
      </c>
      <c r="B123" s="100" t="s">
        <v>201</v>
      </c>
      <c r="C123" s="101">
        <f>IF((ISBLANK($C$8)),"----",(($C$8)+($O$7*O123)))</f>
        <v>43775</v>
      </c>
      <c r="D123" s="102">
        <f t="shared" si="18"/>
        <v>43775</v>
      </c>
      <c r="E123" s="103">
        <f>$E$8+($O$7*O123)</f>
        <v>43776</v>
      </c>
      <c r="F123" s="104">
        <f t="shared" si="19"/>
        <v>43776</v>
      </c>
      <c r="G123" s="105">
        <f>$G$8+($O$7*O123)</f>
        <v>43777</v>
      </c>
      <c r="H123" s="103">
        <f>$H$8+($O$7*O123)</f>
        <v>43777</v>
      </c>
      <c r="I123" s="102">
        <f t="shared" si="20"/>
        <v>43777</v>
      </c>
      <c r="J123" s="106">
        <f t="shared" si="21"/>
        <v>43786</v>
      </c>
      <c r="K123" s="102">
        <f t="shared" si="22"/>
        <v>43786</v>
      </c>
      <c r="L123" s="107">
        <f>$L$8</f>
        <v>9</v>
      </c>
      <c r="M123" s="108" t="str">
        <f>$M$8</f>
        <v>ONE</v>
      </c>
      <c r="N123" s="109" t="str">
        <f>$N$8</f>
        <v>危険品受託</v>
      </c>
      <c r="O123" s="110">
        <v>31</v>
      </c>
    </row>
    <row r="124" spans="1:15" s="3" customFormat="1" ht="18" customHeight="1" hidden="1" thickBot="1">
      <c r="A124" s="151" t="s">
        <v>153</v>
      </c>
      <c r="B124" s="152" t="s">
        <v>203</v>
      </c>
      <c r="C124" s="153" t="str">
        <f>IF((ISBLANK($C$11)),"----",(($C$11)+($O$7*O124)))</f>
        <v>----</v>
      </c>
      <c r="D124" s="154" t="str">
        <f t="shared" si="18"/>
        <v>----</v>
      </c>
      <c r="E124" s="155">
        <f>$E$9+($O$7*O124)</f>
        <v>43776</v>
      </c>
      <c r="F124" s="156">
        <f t="shared" si="19"/>
        <v>43776</v>
      </c>
      <c r="G124" s="157">
        <f>$G$9+($O$7*O124)</f>
        <v>43777</v>
      </c>
      <c r="H124" s="155">
        <f>$H$9+($O$7*O124)</f>
        <v>43777</v>
      </c>
      <c r="I124" s="154">
        <f t="shared" si="20"/>
        <v>43777</v>
      </c>
      <c r="J124" s="158">
        <f t="shared" si="21"/>
        <v>43786</v>
      </c>
      <c r="K124" s="154">
        <f t="shared" si="22"/>
        <v>43786</v>
      </c>
      <c r="L124" s="70">
        <f>$L$9</f>
        <v>9</v>
      </c>
      <c r="M124" s="159" t="str">
        <f>$M$9</f>
        <v>COSCO</v>
      </c>
      <c r="N124" s="160"/>
      <c r="O124" s="110">
        <v>31</v>
      </c>
    </row>
    <row r="125" spans="1:15" s="3" customFormat="1" ht="18" customHeight="1" hidden="1" thickBot="1">
      <c r="A125" s="47" t="s">
        <v>72</v>
      </c>
      <c r="B125" s="48" t="s">
        <v>206</v>
      </c>
      <c r="C125" s="87" t="str">
        <f>IF((ISBLANK($C$11)),"----",(($C$11)+($O$7*O125)))</f>
        <v>----</v>
      </c>
      <c r="D125" s="88" t="str">
        <f t="shared" si="18"/>
        <v>----</v>
      </c>
      <c r="E125" s="25">
        <f>$E$11+($O$7*O125)</f>
        <v>43777</v>
      </c>
      <c r="F125" s="26">
        <f t="shared" si="19"/>
        <v>43777</v>
      </c>
      <c r="G125" s="53">
        <f>$G$11+($O$7*O125)</f>
        <v>43780</v>
      </c>
      <c r="H125" s="25">
        <f>$H$11+($O$7*O125)</f>
        <v>43780</v>
      </c>
      <c r="I125" s="24">
        <f t="shared" si="20"/>
        <v>43780</v>
      </c>
      <c r="J125" s="52">
        <f t="shared" si="21"/>
        <v>43790</v>
      </c>
      <c r="K125" s="24">
        <f t="shared" si="22"/>
        <v>43790</v>
      </c>
      <c r="L125" s="31">
        <f>$L$11</f>
        <v>10</v>
      </c>
      <c r="M125" s="34" t="str">
        <f>$M$11</f>
        <v>SITC</v>
      </c>
      <c r="N125" s="28" t="str">
        <f>$N$11</f>
        <v>危険品受託</v>
      </c>
      <c r="O125" s="110">
        <v>31</v>
      </c>
    </row>
    <row r="126" spans="1:15" s="3" customFormat="1" ht="18" customHeight="1" hidden="1" thickBot="1">
      <c r="A126" s="99" t="s">
        <v>190</v>
      </c>
      <c r="B126" s="100" t="s">
        <v>183</v>
      </c>
      <c r="C126" s="101">
        <f>IF((ISBLANK($C$8)),"----",(($C$8)+($O$7*O126)))</f>
        <v>43782</v>
      </c>
      <c r="D126" s="102">
        <f t="shared" si="18"/>
        <v>43782</v>
      </c>
      <c r="E126" s="103">
        <f>$E$8+($O$7*O126)</f>
        <v>43783</v>
      </c>
      <c r="F126" s="104">
        <f t="shared" si="19"/>
        <v>43783</v>
      </c>
      <c r="G126" s="105">
        <f>$G$8+($O$7*O126)</f>
        <v>43784</v>
      </c>
      <c r="H126" s="103">
        <f>$H$8+($O$7*O126)</f>
        <v>43784</v>
      </c>
      <c r="I126" s="102">
        <f t="shared" si="20"/>
        <v>43784</v>
      </c>
      <c r="J126" s="106">
        <f t="shared" si="21"/>
        <v>43793</v>
      </c>
      <c r="K126" s="102">
        <f t="shared" si="22"/>
        <v>43793</v>
      </c>
      <c r="L126" s="107">
        <f>$L$8</f>
        <v>9</v>
      </c>
      <c r="M126" s="108" t="str">
        <f>$M$8</f>
        <v>ONE</v>
      </c>
      <c r="N126" s="109" t="str">
        <f>$N$8</f>
        <v>危険品受託</v>
      </c>
      <c r="O126" s="110">
        <v>32</v>
      </c>
    </row>
    <row r="127" spans="1:15" s="3" customFormat="1" ht="18" customHeight="1" hidden="1" thickBot="1">
      <c r="A127" s="151" t="s">
        <v>128</v>
      </c>
      <c r="B127" s="152" t="s">
        <v>203</v>
      </c>
      <c r="C127" s="153" t="str">
        <f>IF((ISBLANK($C$11)),"----",(($C$11)+($O$7*O127)))</f>
        <v>----</v>
      </c>
      <c r="D127" s="154" t="str">
        <f t="shared" si="18"/>
        <v>----</v>
      </c>
      <c r="E127" s="155">
        <f>$E$9+($O$7*O127)</f>
        <v>43783</v>
      </c>
      <c r="F127" s="156">
        <f t="shared" si="19"/>
        <v>43783</v>
      </c>
      <c r="G127" s="157">
        <f>$G$9+($O$7*O127)</f>
        <v>43784</v>
      </c>
      <c r="H127" s="155">
        <f>$H$9+($O$7*O127)</f>
        <v>43784</v>
      </c>
      <c r="I127" s="154">
        <f t="shared" si="20"/>
        <v>43784</v>
      </c>
      <c r="J127" s="158">
        <f t="shared" si="21"/>
        <v>43793</v>
      </c>
      <c r="K127" s="154">
        <f t="shared" si="22"/>
        <v>43793</v>
      </c>
      <c r="L127" s="70">
        <f>$L$9</f>
        <v>9</v>
      </c>
      <c r="M127" s="159" t="str">
        <f>$M$9</f>
        <v>COSCO</v>
      </c>
      <c r="N127" s="160"/>
      <c r="O127" s="110">
        <v>32</v>
      </c>
    </row>
    <row r="128" spans="1:15" s="3" customFormat="1" ht="18" customHeight="1" hidden="1" thickBot="1">
      <c r="A128" s="47" t="s">
        <v>156</v>
      </c>
      <c r="B128" s="48" t="s">
        <v>212</v>
      </c>
      <c r="C128" s="87" t="str">
        <f>IF((ISBLANK($C$11)),"----",(($C$11)+($O$7*O128)))</f>
        <v>----</v>
      </c>
      <c r="D128" s="88" t="str">
        <f t="shared" si="18"/>
        <v>----</v>
      </c>
      <c r="E128" s="25">
        <f>$E$11+($O$7*O128)</f>
        <v>43784</v>
      </c>
      <c r="F128" s="26">
        <f t="shared" si="19"/>
        <v>43784</v>
      </c>
      <c r="G128" s="53">
        <f>$G$11+($O$7*O128)</f>
        <v>43787</v>
      </c>
      <c r="H128" s="25">
        <f>$H$11+($O$7*O128)</f>
        <v>43787</v>
      </c>
      <c r="I128" s="24">
        <f t="shared" si="20"/>
        <v>43787</v>
      </c>
      <c r="J128" s="52">
        <f t="shared" si="21"/>
        <v>43797</v>
      </c>
      <c r="K128" s="24">
        <f t="shared" si="22"/>
        <v>43797</v>
      </c>
      <c r="L128" s="31">
        <f>$L$11</f>
        <v>10</v>
      </c>
      <c r="M128" s="34" t="str">
        <f>$M$11</f>
        <v>SITC</v>
      </c>
      <c r="N128" s="28" t="str">
        <f>$N$11</f>
        <v>危険品受託</v>
      </c>
      <c r="O128" s="110">
        <v>32</v>
      </c>
    </row>
    <row r="129" spans="1:15" s="3" customFormat="1" ht="18" customHeight="1" hidden="1" thickBot="1">
      <c r="A129" s="99" t="s">
        <v>200</v>
      </c>
      <c r="B129" s="100" t="s">
        <v>168</v>
      </c>
      <c r="C129" s="101">
        <f>IF((ISBLANK($C$8)),"----",(($C$8)+($O$7*O129)))</f>
        <v>43789</v>
      </c>
      <c r="D129" s="102">
        <f aca="true" t="shared" si="28" ref="D129:D161">C129</f>
        <v>43789</v>
      </c>
      <c r="E129" s="103">
        <f>$E$8+($O$7*O129)</f>
        <v>43790</v>
      </c>
      <c r="F129" s="104">
        <f aca="true" t="shared" si="29" ref="F129:F161">E129</f>
        <v>43790</v>
      </c>
      <c r="G129" s="105">
        <f>$G$8+($O$7*O129)</f>
        <v>43791</v>
      </c>
      <c r="H129" s="103">
        <f>$H$8+($O$7*O129)</f>
        <v>43791</v>
      </c>
      <c r="I129" s="102">
        <f aca="true" t="shared" si="30" ref="I129:I161">H129</f>
        <v>43791</v>
      </c>
      <c r="J129" s="106">
        <f aca="true" t="shared" si="31" ref="J129:J146">H129+L129</f>
        <v>43800</v>
      </c>
      <c r="K129" s="102">
        <f aca="true" t="shared" si="32" ref="K129:K161">J129</f>
        <v>43800</v>
      </c>
      <c r="L129" s="107">
        <f>$L$8</f>
        <v>9</v>
      </c>
      <c r="M129" s="108" t="str">
        <f>$M$8</f>
        <v>ONE</v>
      </c>
      <c r="N129" s="109" t="str">
        <f>$N$8</f>
        <v>危険品受託</v>
      </c>
      <c r="O129" s="110">
        <v>33</v>
      </c>
    </row>
    <row r="130" spans="1:15" s="3" customFormat="1" ht="18" customHeight="1" hidden="1" thickBot="1">
      <c r="A130" s="151" t="s">
        <v>98</v>
      </c>
      <c r="B130" s="152" t="s">
        <v>203</v>
      </c>
      <c r="C130" s="153" t="str">
        <f>IF((ISBLANK($C$11)),"----",(($C$11)+($O$7*O130)))</f>
        <v>----</v>
      </c>
      <c r="D130" s="154" t="str">
        <f t="shared" si="28"/>
        <v>----</v>
      </c>
      <c r="E130" s="155">
        <f>$E$9+($O$7*O130)</f>
        <v>43790</v>
      </c>
      <c r="F130" s="156">
        <f t="shared" si="29"/>
        <v>43790</v>
      </c>
      <c r="G130" s="157">
        <f>$G$9+($O$7*O130)</f>
        <v>43791</v>
      </c>
      <c r="H130" s="155">
        <f>$H$9+($O$7*O130)</f>
        <v>43791</v>
      </c>
      <c r="I130" s="154">
        <f t="shared" si="30"/>
        <v>43791</v>
      </c>
      <c r="J130" s="158">
        <f t="shared" si="31"/>
        <v>43800</v>
      </c>
      <c r="K130" s="154">
        <f t="shared" si="32"/>
        <v>43800</v>
      </c>
      <c r="L130" s="70">
        <f>$L$9</f>
        <v>9</v>
      </c>
      <c r="M130" s="159" t="str">
        <f>$M$9</f>
        <v>COSCO</v>
      </c>
      <c r="N130" s="160"/>
      <c r="O130" s="110">
        <v>33</v>
      </c>
    </row>
    <row r="131" spans="1:15" s="3" customFormat="1" ht="18" customHeight="1" hidden="1" thickBot="1">
      <c r="A131" s="165" t="s">
        <v>83</v>
      </c>
      <c r="B131" s="166" t="s">
        <v>213</v>
      </c>
      <c r="C131" s="167" t="str">
        <f>IF((ISBLANK($C$11)),"----",(($C$11)+($O$7*O131)))</f>
        <v>----</v>
      </c>
      <c r="D131" s="168" t="str">
        <f t="shared" si="28"/>
        <v>----</v>
      </c>
      <c r="E131" s="169">
        <f>$E$11+($O$7*O131)</f>
        <v>43791</v>
      </c>
      <c r="F131" s="170">
        <f t="shared" si="29"/>
        <v>43791</v>
      </c>
      <c r="G131" s="171">
        <f>$G$11+($O$7*O131)</f>
        <v>43794</v>
      </c>
      <c r="H131" s="169">
        <f>$H$11+($O$7*O131)</f>
        <v>43794</v>
      </c>
      <c r="I131" s="172">
        <f t="shared" si="30"/>
        <v>43794</v>
      </c>
      <c r="J131" s="173">
        <f t="shared" si="31"/>
        <v>43804</v>
      </c>
      <c r="K131" s="172">
        <f t="shared" si="32"/>
        <v>43804</v>
      </c>
      <c r="L131" s="174">
        <f>$L$11</f>
        <v>10</v>
      </c>
      <c r="M131" s="175" t="str">
        <f>$M$11</f>
        <v>SITC</v>
      </c>
      <c r="N131" s="176" t="str">
        <f>$N$11</f>
        <v>危険品受託</v>
      </c>
      <c r="O131" s="185">
        <v>33</v>
      </c>
    </row>
    <row r="132" spans="1:15" s="3" customFormat="1" ht="18" customHeight="1" hidden="1" thickBot="1">
      <c r="A132" s="99" t="s">
        <v>111</v>
      </c>
      <c r="B132" s="100" t="s">
        <v>208</v>
      </c>
      <c r="C132" s="101">
        <f>IF((ISBLANK($C$8)),"----",(($C$8)+($O$7*O132)))</f>
        <v>43796</v>
      </c>
      <c r="D132" s="102">
        <f t="shared" si="28"/>
        <v>43796</v>
      </c>
      <c r="E132" s="103">
        <f>$E$8+($O$7*O132)</f>
        <v>43797</v>
      </c>
      <c r="F132" s="104">
        <f t="shared" si="29"/>
        <v>43797</v>
      </c>
      <c r="G132" s="105">
        <f>$G$8+($O$7*O132)</f>
        <v>43798</v>
      </c>
      <c r="H132" s="103">
        <f>$H$8+($O$7*O132)</f>
        <v>43798</v>
      </c>
      <c r="I132" s="102">
        <f t="shared" si="30"/>
        <v>43798</v>
      </c>
      <c r="J132" s="106">
        <f t="shared" si="31"/>
        <v>43807</v>
      </c>
      <c r="K132" s="102">
        <f t="shared" si="32"/>
        <v>43807</v>
      </c>
      <c r="L132" s="107">
        <f>$L$8</f>
        <v>9</v>
      </c>
      <c r="M132" s="108" t="str">
        <f>$M$8</f>
        <v>ONE</v>
      </c>
      <c r="N132" s="109" t="str">
        <f>$N$8</f>
        <v>危険品受託</v>
      </c>
      <c r="O132" s="110">
        <v>34</v>
      </c>
    </row>
    <row r="133" spans="1:15" s="3" customFormat="1" ht="18" customHeight="1" hidden="1" thickBot="1">
      <c r="A133" s="151" t="s">
        <v>153</v>
      </c>
      <c r="B133" s="152" t="s">
        <v>210</v>
      </c>
      <c r="C133" s="153" t="str">
        <f>IF((ISBLANK($C$11)),"----",(($C$11)+($O$7*O133)))</f>
        <v>----</v>
      </c>
      <c r="D133" s="154" t="str">
        <f t="shared" si="28"/>
        <v>----</v>
      </c>
      <c r="E133" s="155">
        <f>$E$9+($O$7*O133)</f>
        <v>43797</v>
      </c>
      <c r="F133" s="156">
        <f t="shared" si="29"/>
        <v>43797</v>
      </c>
      <c r="G133" s="157">
        <f>$G$9+($O$7*O133)</f>
        <v>43798</v>
      </c>
      <c r="H133" s="155">
        <f>$H$9+($O$7*O133)</f>
        <v>43798</v>
      </c>
      <c r="I133" s="154">
        <f t="shared" si="30"/>
        <v>43798</v>
      </c>
      <c r="J133" s="158">
        <f t="shared" si="31"/>
        <v>43807</v>
      </c>
      <c r="K133" s="154">
        <f t="shared" si="32"/>
        <v>43807</v>
      </c>
      <c r="L133" s="70">
        <f>$L$9</f>
        <v>9</v>
      </c>
      <c r="M133" s="159" t="str">
        <f>$M$9</f>
        <v>COSCO</v>
      </c>
      <c r="N133" s="160"/>
      <c r="O133" s="110">
        <v>34</v>
      </c>
    </row>
    <row r="134" spans="1:15" s="3" customFormat="1" ht="18" customHeight="1" hidden="1" thickBot="1">
      <c r="A134" s="165" t="s">
        <v>72</v>
      </c>
      <c r="B134" s="166" t="s">
        <v>212</v>
      </c>
      <c r="C134" s="167" t="str">
        <f>IF((ISBLANK($C$11)),"----",(($C$11)+($O$7*O134)))</f>
        <v>----</v>
      </c>
      <c r="D134" s="168" t="str">
        <f t="shared" si="28"/>
        <v>----</v>
      </c>
      <c r="E134" s="169">
        <f>$E$11+($O$7*O134)</f>
        <v>43798</v>
      </c>
      <c r="F134" s="170">
        <f t="shared" si="29"/>
        <v>43798</v>
      </c>
      <c r="G134" s="171">
        <f>$G$11+($O$7*O134)</f>
        <v>43801</v>
      </c>
      <c r="H134" s="169">
        <f>$H$11+($O$7*O134)</f>
        <v>43801</v>
      </c>
      <c r="I134" s="172">
        <f t="shared" si="30"/>
        <v>43801</v>
      </c>
      <c r="J134" s="173">
        <f t="shared" si="31"/>
        <v>43811</v>
      </c>
      <c r="K134" s="172">
        <f t="shared" si="32"/>
        <v>43811</v>
      </c>
      <c r="L134" s="174">
        <f>$L$11</f>
        <v>10</v>
      </c>
      <c r="M134" s="175" t="str">
        <f>$M$11</f>
        <v>SITC</v>
      </c>
      <c r="N134" s="176" t="str">
        <f>$N$11</f>
        <v>危険品受託</v>
      </c>
      <c r="O134" s="185">
        <v>34</v>
      </c>
    </row>
    <row r="135" spans="1:15" s="3" customFormat="1" ht="18" customHeight="1" hidden="1" thickBot="1">
      <c r="A135" s="99" t="s">
        <v>190</v>
      </c>
      <c r="B135" s="100" t="s">
        <v>185</v>
      </c>
      <c r="C135" s="101">
        <f>IF((ISBLANK($C$8)),"----",(($C$8)+($O$7*O135)))</f>
        <v>43803</v>
      </c>
      <c r="D135" s="102">
        <f t="shared" si="28"/>
        <v>43803</v>
      </c>
      <c r="E135" s="103">
        <f>$E$8+($O$7*O135)</f>
        <v>43804</v>
      </c>
      <c r="F135" s="104">
        <f t="shared" si="29"/>
        <v>43804</v>
      </c>
      <c r="G135" s="105">
        <f>$G$8+($O$7*O135)</f>
        <v>43805</v>
      </c>
      <c r="H135" s="103">
        <f>$H$8+($O$7*O135)</f>
        <v>43805</v>
      </c>
      <c r="I135" s="102">
        <f t="shared" si="30"/>
        <v>43805</v>
      </c>
      <c r="J135" s="106">
        <f t="shared" si="31"/>
        <v>43814</v>
      </c>
      <c r="K135" s="102">
        <f t="shared" si="32"/>
        <v>43814</v>
      </c>
      <c r="L135" s="107">
        <f>$L$8</f>
        <v>9</v>
      </c>
      <c r="M135" s="108" t="str">
        <f>$M$8</f>
        <v>ONE</v>
      </c>
      <c r="N135" s="109" t="str">
        <f>$N$8</f>
        <v>危険品受託</v>
      </c>
      <c r="O135" s="110">
        <v>35</v>
      </c>
    </row>
    <row r="136" spans="1:15" s="3" customFormat="1" ht="18" customHeight="1" hidden="1" thickBot="1">
      <c r="A136" s="151" t="s">
        <v>128</v>
      </c>
      <c r="B136" s="152" t="s">
        <v>210</v>
      </c>
      <c r="C136" s="153" t="str">
        <f>IF((ISBLANK($C$11)),"----",(($C$11)+($O$7*O136)))</f>
        <v>----</v>
      </c>
      <c r="D136" s="154" t="str">
        <f t="shared" si="28"/>
        <v>----</v>
      </c>
      <c r="E136" s="155">
        <f>$E$9+($O$7*O136)</f>
        <v>43804</v>
      </c>
      <c r="F136" s="156">
        <f t="shared" si="29"/>
        <v>43804</v>
      </c>
      <c r="G136" s="157">
        <f>$G$9+($O$7*O136)</f>
        <v>43805</v>
      </c>
      <c r="H136" s="155">
        <f>$H$9+($O$7*O136)</f>
        <v>43805</v>
      </c>
      <c r="I136" s="154">
        <f t="shared" si="30"/>
        <v>43805</v>
      </c>
      <c r="J136" s="158">
        <f t="shared" si="31"/>
        <v>43814</v>
      </c>
      <c r="K136" s="154">
        <f t="shared" si="32"/>
        <v>43814</v>
      </c>
      <c r="L136" s="70">
        <f>$L$9</f>
        <v>9</v>
      </c>
      <c r="M136" s="159" t="str">
        <f>$M$9</f>
        <v>COSCO</v>
      </c>
      <c r="N136" s="160"/>
      <c r="O136" s="110">
        <v>35</v>
      </c>
    </row>
    <row r="137" spans="1:15" s="3" customFormat="1" ht="18" customHeight="1" hidden="1" thickBot="1">
      <c r="A137" s="165" t="s">
        <v>156</v>
      </c>
      <c r="B137" s="166" t="s">
        <v>214</v>
      </c>
      <c r="C137" s="167" t="str">
        <f>IF((ISBLANK($C$11)),"----",(($C$11)+($O$7*O137)))</f>
        <v>----</v>
      </c>
      <c r="D137" s="168" t="str">
        <f t="shared" si="28"/>
        <v>----</v>
      </c>
      <c r="E137" s="169">
        <f>$E$11+($O$7*O137)</f>
        <v>43805</v>
      </c>
      <c r="F137" s="170">
        <f t="shared" si="29"/>
        <v>43805</v>
      </c>
      <c r="G137" s="171">
        <f>$G$11+($O$7*O137)</f>
        <v>43808</v>
      </c>
      <c r="H137" s="169">
        <f>$H$11+($O$7*O137)</f>
        <v>43808</v>
      </c>
      <c r="I137" s="172">
        <f t="shared" si="30"/>
        <v>43808</v>
      </c>
      <c r="J137" s="173">
        <f t="shared" si="31"/>
        <v>43818</v>
      </c>
      <c r="K137" s="172">
        <f t="shared" si="32"/>
        <v>43818</v>
      </c>
      <c r="L137" s="174">
        <f>$L$11</f>
        <v>10</v>
      </c>
      <c r="M137" s="175" t="str">
        <f>$M$11</f>
        <v>SITC</v>
      </c>
      <c r="N137" s="176" t="str">
        <f>$N$11</f>
        <v>危険品受託</v>
      </c>
      <c r="O137" s="185">
        <v>35</v>
      </c>
    </row>
    <row r="138" spans="1:15" s="3" customFormat="1" ht="18" customHeight="1" hidden="1" thickBot="1">
      <c r="A138" s="99" t="s">
        <v>200</v>
      </c>
      <c r="B138" s="100" t="s">
        <v>170</v>
      </c>
      <c r="C138" s="101">
        <f>IF((ISBLANK($C$8)),"----",(($C$8)+($O$7*O138)))</f>
        <v>43810</v>
      </c>
      <c r="D138" s="102">
        <f t="shared" si="28"/>
        <v>43810</v>
      </c>
      <c r="E138" s="103">
        <f>$E$8+($O$7*O138)</f>
        <v>43811</v>
      </c>
      <c r="F138" s="104">
        <f t="shared" si="29"/>
        <v>43811</v>
      </c>
      <c r="G138" s="105">
        <f>$G$8+($O$7*O138)</f>
        <v>43812</v>
      </c>
      <c r="H138" s="103">
        <f>$H$8+($O$7*O138)</f>
        <v>43812</v>
      </c>
      <c r="I138" s="102">
        <f t="shared" si="30"/>
        <v>43812</v>
      </c>
      <c r="J138" s="106">
        <f t="shared" si="31"/>
        <v>43821</v>
      </c>
      <c r="K138" s="102">
        <f t="shared" si="32"/>
        <v>43821</v>
      </c>
      <c r="L138" s="107">
        <f>$L$8</f>
        <v>9</v>
      </c>
      <c r="M138" s="108" t="str">
        <f>$M$8</f>
        <v>ONE</v>
      </c>
      <c r="N138" s="109" t="str">
        <f>$N$8</f>
        <v>危険品受託</v>
      </c>
      <c r="O138" s="110">
        <v>36</v>
      </c>
    </row>
    <row r="139" spans="1:15" s="3" customFormat="1" ht="18" customHeight="1" hidden="1" thickBot="1">
      <c r="A139" s="151" t="s">
        <v>98</v>
      </c>
      <c r="B139" s="152" t="s">
        <v>210</v>
      </c>
      <c r="C139" s="153" t="str">
        <f>IF((ISBLANK($C$11)),"----",(($C$11)+($O$7*O139)))</f>
        <v>----</v>
      </c>
      <c r="D139" s="154" t="str">
        <f t="shared" si="28"/>
        <v>----</v>
      </c>
      <c r="E139" s="155">
        <f>$E$9+($O$7*O139)</f>
        <v>43811</v>
      </c>
      <c r="F139" s="156">
        <f t="shared" si="29"/>
        <v>43811</v>
      </c>
      <c r="G139" s="157">
        <f>$G$9+($O$7*O139)</f>
        <v>43812</v>
      </c>
      <c r="H139" s="155">
        <f>$H$9+($O$7*O139)</f>
        <v>43812</v>
      </c>
      <c r="I139" s="154">
        <f t="shared" si="30"/>
        <v>43812</v>
      </c>
      <c r="J139" s="158">
        <f t="shared" si="31"/>
        <v>43821</v>
      </c>
      <c r="K139" s="154">
        <f t="shared" si="32"/>
        <v>43821</v>
      </c>
      <c r="L139" s="70">
        <f>$L$9</f>
        <v>9</v>
      </c>
      <c r="M139" s="159" t="str">
        <f>$M$9</f>
        <v>COSCO</v>
      </c>
      <c r="N139" s="160"/>
      <c r="O139" s="110">
        <v>36</v>
      </c>
    </row>
    <row r="140" spans="1:15" s="3" customFormat="1" ht="18" customHeight="1" hidden="1" thickBot="1">
      <c r="A140" s="165" t="s">
        <v>83</v>
      </c>
      <c r="B140" s="166" t="s">
        <v>215</v>
      </c>
      <c r="C140" s="167" t="str">
        <f>IF((ISBLANK($C$11)),"----",(($C$11)+($O$7*O140)))</f>
        <v>----</v>
      </c>
      <c r="D140" s="168" t="str">
        <f t="shared" si="28"/>
        <v>----</v>
      </c>
      <c r="E140" s="169">
        <f>$E$11+($O$7*O140)</f>
        <v>43812</v>
      </c>
      <c r="F140" s="170">
        <f t="shared" si="29"/>
        <v>43812</v>
      </c>
      <c r="G140" s="171">
        <f>$G$11+($O$7*O140)</f>
        <v>43815</v>
      </c>
      <c r="H140" s="169">
        <f>$H$11+($O$7*O140)</f>
        <v>43815</v>
      </c>
      <c r="I140" s="172">
        <f t="shared" si="30"/>
        <v>43815</v>
      </c>
      <c r="J140" s="173">
        <f t="shared" si="31"/>
        <v>43825</v>
      </c>
      <c r="K140" s="172">
        <f t="shared" si="32"/>
        <v>43825</v>
      </c>
      <c r="L140" s="174">
        <f>$L$11</f>
        <v>10</v>
      </c>
      <c r="M140" s="175" t="str">
        <f>$M$11</f>
        <v>SITC</v>
      </c>
      <c r="N140" s="176" t="str">
        <f>$N$11</f>
        <v>危険品受託</v>
      </c>
      <c r="O140" s="185">
        <v>36</v>
      </c>
    </row>
    <row r="141" spans="1:15" s="3" customFormat="1" ht="18" customHeight="1" hidden="1" thickBot="1">
      <c r="A141" s="99" t="s">
        <v>111</v>
      </c>
      <c r="B141" s="100" t="s">
        <v>209</v>
      </c>
      <c r="C141" s="101">
        <f>IF((ISBLANK($C$8)),"----",(($C$8)+($O$7*O141)))</f>
        <v>43817</v>
      </c>
      <c r="D141" s="102">
        <f t="shared" si="28"/>
        <v>43817</v>
      </c>
      <c r="E141" s="103">
        <f>$E$8+($O$7*O141)</f>
        <v>43818</v>
      </c>
      <c r="F141" s="104">
        <f t="shared" si="29"/>
        <v>43818</v>
      </c>
      <c r="G141" s="105">
        <f>$G$8+($O$7*O141)</f>
        <v>43819</v>
      </c>
      <c r="H141" s="103">
        <f>$H$8+($O$7*O141)</f>
        <v>43819</v>
      </c>
      <c r="I141" s="102">
        <f t="shared" si="30"/>
        <v>43819</v>
      </c>
      <c r="J141" s="106">
        <f t="shared" si="31"/>
        <v>43828</v>
      </c>
      <c r="K141" s="102">
        <f t="shared" si="32"/>
        <v>43828</v>
      </c>
      <c r="L141" s="107">
        <f>$L$8</f>
        <v>9</v>
      </c>
      <c r="M141" s="108" t="str">
        <f>$M$8</f>
        <v>ONE</v>
      </c>
      <c r="N141" s="109" t="str">
        <f>$N$8</f>
        <v>危険品受託</v>
      </c>
      <c r="O141" s="110">
        <v>37</v>
      </c>
    </row>
    <row r="142" spans="1:15" s="3" customFormat="1" ht="18" customHeight="1" hidden="1" thickBot="1">
      <c r="A142" s="151" t="s">
        <v>153</v>
      </c>
      <c r="B142" s="152" t="s">
        <v>211</v>
      </c>
      <c r="C142" s="153" t="str">
        <f>IF((ISBLANK($C$11)),"----",(($C$11)+($O$7*O142)))</f>
        <v>----</v>
      </c>
      <c r="D142" s="154" t="str">
        <f t="shared" si="28"/>
        <v>----</v>
      </c>
      <c r="E142" s="155">
        <f>$E$9+($O$7*O142)</f>
        <v>43818</v>
      </c>
      <c r="F142" s="156">
        <f t="shared" si="29"/>
        <v>43818</v>
      </c>
      <c r="G142" s="157">
        <f>$G$9+($O$7*O142)</f>
        <v>43819</v>
      </c>
      <c r="H142" s="155">
        <f>$H$9+($O$7*O142)</f>
        <v>43819</v>
      </c>
      <c r="I142" s="154">
        <f t="shared" si="30"/>
        <v>43819</v>
      </c>
      <c r="J142" s="158">
        <f t="shared" si="31"/>
        <v>43828</v>
      </c>
      <c r="K142" s="154">
        <f t="shared" si="32"/>
        <v>43828</v>
      </c>
      <c r="L142" s="70">
        <f>$L$9</f>
        <v>9</v>
      </c>
      <c r="M142" s="159" t="str">
        <f>$M$9</f>
        <v>COSCO</v>
      </c>
      <c r="N142" s="160"/>
      <c r="O142" s="110">
        <v>37</v>
      </c>
    </row>
    <row r="143" spans="1:15" s="3" customFormat="1" ht="18" customHeight="1" hidden="1" thickBot="1">
      <c r="A143" s="165" t="s">
        <v>72</v>
      </c>
      <c r="B143" s="166" t="s">
        <v>214</v>
      </c>
      <c r="C143" s="167" t="str">
        <f>IF((ISBLANK($C$11)),"----",(($C$11)+($O$7*O143)))</f>
        <v>----</v>
      </c>
      <c r="D143" s="168" t="str">
        <f t="shared" si="28"/>
        <v>----</v>
      </c>
      <c r="E143" s="169">
        <f>$E$11+($O$7*O143)</f>
        <v>43819</v>
      </c>
      <c r="F143" s="170">
        <f t="shared" si="29"/>
        <v>43819</v>
      </c>
      <c r="G143" s="171">
        <f>$G$11+($O$7*O143)</f>
        <v>43822</v>
      </c>
      <c r="H143" s="169">
        <f>$H$11+($O$7*O143)</f>
        <v>43822</v>
      </c>
      <c r="I143" s="172">
        <f t="shared" si="30"/>
        <v>43822</v>
      </c>
      <c r="J143" s="173">
        <f t="shared" si="31"/>
        <v>43832</v>
      </c>
      <c r="K143" s="172">
        <f t="shared" si="32"/>
        <v>43832</v>
      </c>
      <c r="L143" s="174">
        <f>$L$11</f>
        <v>10</v>
      </c>
      <c r="M143" s="175" t="str">
        <f>$M$11</f>
        <v>SITC</v>
      </c>
      <c r="N143" s="176" t="str">
        <f>$N$11</f>
        <v>危険品受託</v>
      </c>
      <c r="O143" s="185">
        <v>37</v>
      </c>
    </row>
    <row r="144" spans="1:15" s="3" customFormat="1" ht="18" customHeight="1" hidden="1" thickBot="1">
      <c r="A144" s="99" t="s">
        <v>190</v>
      </c>
      <c r="B144" s="100" t="s">
        <v>216</v>
      </c>
      <c r="C144" s="101">
        <f>IF((ISBLANK($C$8)),"----",(($C$8)+($O$7*O144)))</f>
        <v>43824</v>
      </c>
      <c r="D144" s="102">
        <f t="shared" si="28"/>
        <v>43824</v>
      </c>
      <c r="E144" s="103">
        <f>$E$8+($O$7*O144)</f>
        <v>43825</v>
      </c>
      <c r="F144" s="104">
        <f t="shared" si="29"/>
        <v>43825</v>
      </c>
      <c r="G144" s="105">
        <f>$G$8+($O$7*O144)</f>
        <v>43826</v>
      </c>
      <c r="H144" s="103">
        <f>$H$8+($O$7*O144)</f>
        <v>43826</v>
      </c>
      <c r="I144" s="102">
        <f t="shared" si="30"/>
        <v>43826</v>
      </c>
      <c r="J144" s="106">
        <f t="shared" si="31"/>
        <v>43835</v>
      </c>
      <c r="K144" s="102">
        <f t="shared" si="32"/>
        <v>43835</v>
      </c>
      <c r="L144" s="107">
        <f>$L$8</f>
        <v>9</v>
      </c>
      <c r="M144" s="108" t="str">
        <f>$M$8</f>
        <v>ONE</v>
      </c>
      <c r="N144" s="186" t="s">
        <v>144</v>
      </c>
      <c r="O144" s="110">
        <v>38</v>
      </c>
    </row>
    <row r="145" spans="1:15" s="3" customFormat="1" ht="18" customHeight="1" hidden="1" thickBot="1">
      <c r="A145" s="151" t="s">
        <v>128</v>
      </c>
      <c r="B145" s="152" t="s">
        <v>211</v>
      </c>
      <c r="C145" s="153" t="str">
        <f>IF((ISBLANK($C$11)),"----",(($C$11)+($O$7*O145)))</f>
        <v>----</v>
      </c>
      <c r="D145" s="154" t="str">
        <f t="shared" si="28"/>
        <v>----</v>
      </c>
      <c r="E145" s="155">
        <f>$E$9+($O$7*O145)</f>
        <v>43825</v>
      </c>
      <c r="F145" s="156">
        <f t="shared" si="29"/>
        <v>43825</v>
      </c>
      <c r="G145" s="157">
        <f>$G$9+($O$7*O145)</f>
        <v>43826</v>
      </c>
      <c r="H145" s="155">
        <f>$H$9+($O$7*O145)</f>
        <v>43826</v>
      </c>
      <c r="I145" s="154">
        <f t="shared" si="30"/>
        <v>43826</v>
      </c>
      <c r="J145" s="158">
        <f t="shared" si="31"/>
        <v>43835</v>
      </c>
      <c r="K145" s="154">
        <f t="shared" si="32"/>
        <v>43835</v>
      </c>
      <c r="L145" s="70">
        <f>$L$9</f>
        <v>9</v>
      </c>
      <c r="M145" s="159" t="str">
        <f>$M$9</f>
        <v>COSCO</v>
      </c>
      <c r="N145" s="160"/>
      <c r="O145" s="110">
        <v>38</v>
      </c>
    </row>
    <row r="146" spans="1:15" s="3" customFormat="1" ht="18" customHeight="1" hidden="1" thickBot="1">
      <c r="A146" s="47" t="s">
        <v>156</v>
      </c>
      <c r="B146" s="48" t="s">
        <v>220</v>
      </c>
      <c r="C146" s="87" t="str">
        <f>IF((ISBLANK($C$11)),"----",(($C$11)+($O$7*O146)))</f>
        <v>----</v>
      </c>
      <c r="D146" s="88" t="str">
        <f t="shared" si="28"/>
        <v>----</v>
      </c>
      <c r="E146" s="25">
        <f>$E$11+($O$7*O146)</f>
        <v>43826</v>
      </c>
      <c r="F146" s="26">
        <f t="shared" si="29"/>
        <v>43826</v>
      </c>
      <c r="G146" s="53">
        <f>$G$11+($O$7*O146)</f>
        <v>43829</v>
      </c>
      <c r="H146" s="25">
        <f>$H$11+($O$7*O146)</f>
        <v>43829</v>
      </c>
      <c r="I146" s="24">
        <f t="shared" si="30"/>
        <v>43829</v>
      </c>
      <c r="J146" s="52">
        <f t="shared" si="31"/>
        <v>43839</v>
      </c>
      <c r="K146" s="24">
        <f t="shared" si="32"/>
        <v>43839</v>
      </c>
      <c r="L146" s="31">
        <f>$L$11</f>
        <v>10</v>
      </c>
      <c r="M146" s="34" t="str">
        <f>$M$11</f>
        <v>SITC</v>
      </c>
      <c r="N146" s="28" t="str">
        <f>$N$11</f>
        <v>危険品受託</v>
      </c>
      <c r="O146" s="110">
        <v>38</v>
      </c>
    </row>
    <row r="147" spans="1:15" s="3" customFormat="1" ht="18" customHeight="1" hidden="1" thickBot="1">
      <c r="A147" s="99" t="s">
        <v>199</v>
      </c>
      <c r="B147" s="100" t="s">
        <v>183</v>
      </c>
      <c r="C147" s="101">
        <f>IF((ISBLANK($C$8)),"----",(($C$8)+($O$7*O147)))</f>
        <v>43831</v>
      </c>
      <c r="D147" s="102">
        <f t="shared" si="28"/>
        <v>43831</v>
      </c>
      <c r="E147" s="103">
        <f>$E$8+($O$7*O147)</f>
        <v>43832</v>
      </c>
      <c r="F147" s="104">
        <f t="shared" si="29"/>
        <v>43832</v>
      </c>
      <c r="G147" s="105">
        <f>$G$8+($O$7*O147)</f>
        <v>43833</v>
      </c>
      <c r="H147" s="103">
        <f>$H$8+($O$7*O147)</f>
        <v>43833</v>
      </c>
      <c r="I147" s="102">
        <f t="shared" si="30"/>
        <v>43833</v>
      </c>
      <c r="J147" s="106">
        <f aca="true" t="shared" si="33" ref="J147:J161">H147+L147</f>
        <v>43842</v>
      </c>
      <c r="K147" s="102">
        <f t="shared" si="32"/>
        <v>43842</v>
      </c>
      <c r="L147" s="107">
        <f>$L$8</f>
        <v>9</v>
      </c>
      <c r="M147" s="108" t="str">
        <f>$M$8</f>
        <v>ONE</v>
      </c>
      <c r="N147" s="187" t="s">
        <v>223</v>
      </c>
      <c r="O147" s="110">
        <v>39</v>
      </c>
    </row>
    <row r="148" spans="1:15" s="3" customFormat="1" ht="18" customHeight="1" hidden="1" thickBot="1">
      <c r="A148" s="151" t="s">
        <v>98</v>
      </c>
      <c r="B148" s="152" t="s">
        <v>211</v>
      </c>
      <c r="C148" s="153" t="str">
        <f>IF((ISBLANK($C$11)),"----",(($C$11)+($O$7*O148)))</f>
        <v>----</v>
      </c>
      <c r="D148" s="154" t="str">
        <f t="shared" si="28"/>
        <v>----</v>
      </c>
      <c r="E148" s="155">
        <f>$E$9+($O$7*O148)</f>
        <v>43832</v>
      </c>
      <c r="F148" s="156">
        <f t="shared" si="29"/>
        <v>43832</v>
      </c>
      <c r="G148" s="157">
        <f>$G$9+($O$7*O148)</f>
        <v>43833</v>
      </c>
      <c r="H148" s="155">
        <f>$H$9+($O$7*O148)</f>
        <v>43833</v>
      </c>
      <c r="I148" s="154">
        <f t="shared" si="30"/>
        <v>43833</v>
      </c>
      <c r="J148" s="158">
        <f t="shared" si="33"/>
        <v>43842</v>
      </c>
      <c r="K148" s="154">
        <f t="shared" si="32"/>
        <v>43842</v>
      </c>
      <c r="L148" s="70">
        <f>$L$9</f>
        <v>9</v>
      </c>
      <c r="M148" s="159" t="str">
        <f>$M$9</f>
        <v>COSCO</v>
      </c>
      <c r="N148" s="160"/>
      <c r="O148" s="110">
        <v>39</v>
      </c>
    </row>
    <row r="149" spans="1:15" s="3" customFormat="1" ht="18" customHeight="1" hidden="1" thickBot="1">
      <c r="A149" s="165" t="s">
        <v>83</v>
      </c>
      <c r="B149" s="166" t="s">
        <v>221</v>
      </c>
      <c r="C149" s="167" t="str">
        <f>IF((ISBLANK($C$11)),"----",(($C$11)+($O$7*O149)))</f>
        <v>----</v>
      </c>
      <c r="D149" s="168" t="str">
        <f t="shared" si="28"/>
        <v>----</v>
      </c>
      <c r="E149" s="169">
        <f>$E$11+($O$7*O149)</f>
        <v>43833</v>
      </c>
      <c r="F149" s="170">
        <f t="shared" si="29"/>
        <v>43833</v>
      </c>
      <c r="G149" s="171">
        <f>$G$11+($O$7*O149)</f>
        <v>43836</v>
      </c>
      <c r="H149" s="169">
        <f>$H$11+($O$7*O149)</f>
        <v>43836</v>
      </c>
      <c r="I149" s="172">
        <f t="shared" si="30"/>
        <v>43836</v>
      </c>
      <c r="J149" s="173">
        <f t="shared" si="33"/>
        <v>43846</v>
      </c>
      <c r="K149" s="172">
        <f t="shared" si="32"/>
        <v>43846</v>
      </c>
      <c r="L149" s="174">
        <f>$L$11</f>
        <v>10</v>
      </c>
      <c r="M149" s="175" t="str">
        <f>$M$11</f>
        <v>SITC</v>
      </c>
      <c r="N149" s="176" t="str">
        <f>$N$11</f>
        <v>危険品受託</v>
      </c>
      <c r="O149" s="110">
        <v>39</v>
      </c>
    </row>
    <row r="150" spans="1:15" s="3" customFormat="1" ht="18" customHeight="1" hidden="1" thickBot="1">
      <c r="A150" s="99" t="s">
        <v>111</v>
      </c>
      <c r="B150" s="100" t="s">
        <v>217</v>
      </c>
      <c r="C150" s="101">
        <f>IF((ISBLANK($C$8)),"----",(($C$8)+($O$7*O150)))</f>
        <v>43838</v>
      </c>
      <c r="D150" s="102">
        <f t="shared" si="28"/>
        <v>43838</v>
      </c>
      <c r="E150" s="103">
        <f>$E$8+($O$7*O150)</f>
        <v>43839</v>
      </c>
      <c r="F150" s="104">
        <f t="shared" si="29"/>
        <v>43839</v>
      </c>
      <c r="G150" s="105">
        <f>$G$8+($O$7*O150)</f>
        <v>43840</v>
      </c>
      <c r="H150" s="103">
        <f>$H$8+($O$7*O150)</f>
        <v>43840</v>
      </c>
      <c r="I150" s="102">
        <f t="shared" si="30"/>
        <v>43840</v>
      </c>
      <c r="J150" s="106">
        <f t="shared" si="33"/>
        <v>43849</v>
      </c>
      <c r="K150" s="102">
        <f t="shared" si="32"/>
        <v>43849</v>
      </c>
      <c r="L150" s="107">
        <f>$L$8</f>
        <v>9</v>
      </c>
      <c r="M150" s="108" t="str">
        <f>$M$8</f>
        <v>ONE</v>
      </c>
      <c r="N150" s="109" t="str">
        <f>$N$8</f>
        <v>危険品受託</v>
      </c>
      <c r="O150" s="110">
        <v>40</v>
      </c>
    </row>
    <row r="151" spans="1:15" s="3" customFormat="1" ht="18" customHeight="1" hidden="1" thickBot="1">
      <c r="A151" s="151" t="s">
        <v>153</v>
      </c>
      <c r="B151" s="152" t="s">
        <v>222</v>
      </c>
      <c r="C151" s="153" t="str">
        <f>IF((ISBLANK($C$11)),"----",(($C$11)+($O$7*O151)))</f>
        <v>----</v>
      </c>
      <c r="D151" s="154" t="str">
        <f t="shared" si="28"/>
        <v>----</v>
      </c>
      <c r="E151" s="155">
        <f>$E$9+($O$7*O151)</f>
        <v>43839</v>
      </c>
      <c r="F151" s="156">
        <f t="shared" si="29"/>
        <v>43839</v>
      </c>
      <c r="G151" s="157">
        <f>$G$9+($O$7*O151)</f>
        <v>43840</v>
      </c>
      <c r="H151" s="155">
        <f>$H$9+($O$7*O151)</f>
        <v>43840</v>
      </c>
      <c r="I151" s="154">
        <f t="shared" si="30"/>
        <v>43840</v>
      </c>
      <c r="J151" s="158">
        <f t="shared" si="33"/>
        <v>43849</v>
      </c>
      <c r="K151" s="154">
        <f t="shared" si="32"/>
        <v>43849</v>
      </c>
      <c r="L151" s="70">
        <f>$L$9</f>
        <v>9</v>
      </c>
      <c r="M151" s="159" t="str">
        <f>$M$9</f>
        <v>COSCO</v>
      </c>
      <c r="N151" s="160"/>
      <c r="O151" s="110">
        <v>40</v>
      </c>
    </row>
    <row r="152" spans="1:15" s="3" customFormat="1" ht="18" customHeight="1" hidden="1" thickBot="1">
      <c r="A152" s="165" t="s">
        <v>224</v>
      </c>
      <c r="B152" s="166" t="s">
        <v>221</v>
      </c>
      <c r="C152" s="167" t="str">
        <f>IF((ISBLANK($C$11)),"----",(($C$11)+($O$7*O152)))</f>
        <v>----</v>
      </c>
      <c r="D152" s="168" t="str">
        <f t="shared" si="28"/>
        <v>----</v>
      </c>
      <c r="E152" s="169">
        <f>$E$11+($O$7*O152)</f>
        <v>43840</v>
      </c>
      <c r="F152" s="170">
        <f t="shared" si="29"/>
        <v>43840</v>
      </c>
      <c r="G152" s="171">
        <f>$G$11+($O$7*O152)</f>
        <v>43843</v>
      </c>
      <c r="H152" s="169">
        <f>$H$11+($O$7*O152)</f>
        <v>43843</v>
      </c>
      <c r="I152" s="172">
        <f t="shared" si="30"/>
        <v>43843</v>
      </c>
      <c r="J152" s="173">
        <f t="shared" si="33"/>
        <v>43853</v>
      </c>
      <c r="K152" s="172">
        <f t="shared" si="32"/>
        <v>43853</v>
      </c>
      <c r="L152" s="174">
        <f>$L$11</f>
        <v>10</v>
      </c>
      <c r="M152" s="175" t="str">
        <f>$M$11</f>
        <v>SITC</v>
      </c>
      <c r="N152" s="176" t="str">
        <f>$N$11</f>
        <v>危険品受託</v>
      </c>
      <c r="O152" s="110">
        <v>40</v>
      </c>
    </row>
    <row r="153" spans="1:15" s="3" customFormat="1" ht="18" customHeight="1" hidden="1" thickBot="1">
      <c r="A153" s="99" t="s">
        <v>190</v>
      </c>
      <c r="B153" s="100" t="s">
        <v>218</v>
      </c>
      <c r="C153" s="101">
        <f>IF((ISBLANK($C$8)),"----",(($C$8)+($O$7*O153)))</f>
        <v>43845</v>
      </c>
      <c r="D153" s="102">
        <f t="shared" si="28"/>
        <v>43845</v>
      </c>
      <c r="E153" s="103">
        <f>$E$8+($O$7*O153)</f>
        <v>43846</v>
      </c>
      <c r="F153" s="104">
        <f t="shared" si="29"/>
        <v>43846</v>
      </c>
      <c r="G153" s="105">
        <f>$G$8+($O$7*O153)</f>
        <v>43847</v>
      </c>
      <c r="H153" s="103">
        <f>$H$8+($O$7*O153)</f>
        <v>43847</v>
      </c>
      <c r="I153" s="102">
        <f t="shared" si="30"/>
        <v>43847</v>
      </c>
      <c r="J153" s="106">
        <f t="shared" si="33"/>
        <v>43856</v>
      </c>
      <c r="K153" s="102">
        <f t="shared" si="32"/>
        <v>43856</v>
      </c>
      <c r="L153" s="107">
        <f>$L$8</f>
        <v>9</v>
      </c>
      <c r="M153" s="108" t="str">
        <f>$M$8</f>
        <v>ONE</v>
      </c>
      <c r="N153" s="109" t="str">
        <f>$N$8</f>
        <v>危険品受託</v>
      </c>
      <c r="O153" s="110">
        <v>41</v>
      </c>
    </row>
    <row r="154" spans="1:15" s="3" customFormat="1" ht="18" customHeight="1" hidden="1" thickBot="1">
      <c r="A154" s="151" t="s">
        <v>128</v>
      </c>
      <c r="B154" s="152" t="s">
        <v>222</v>
      </c>
      <c r="C154" s="153" t="str">
        <f>IF((ISBLANK($C$11)),"----",(($C$11)+($O$7*O154)))</f>
        <v>----</v>
      </c>
      <c r="D154" s="154" t="str">
        <f t="shared" si="28"/>
        <v>----</v>
      </c>
      <c r="E154" s="155">
        <f>$E$9+($O$7*O154)</f>
        <v>43846</v>
      </c>
      <c r="F154" s="156">
        <f t="shared" si="29"/>
        <v>43846</v>
      </c>
      <c r="G154" s="157">
        <f>$G$9+($O$7*O154)</f>
        <v>43847</v>
      </c>
      <c r="H154" s="155">
        <f>$H$9+($O$7*O154)</f>
        <v>43847</v>
      </c>
      <c r="I154" s="154">
        <f t="shared" si="30"/>
        <v>43847</v>
      </c>
      <c r="J154" s="158">
        <f t="shared" si="33"/>
        <v>43856</v>
      </c>
      <c r="K154" s="154">
        <f t="shared" si="32"/>
        <v>43856</v>
      </c>
      <c r="L154" s="70">
        <f>$L$9</f>
        <v>9</v>
      </c>
      <c r="M154" s="159" t="str">
        <f>$M$9</f>
        <v>COSCO</v>
      </c>
      <c r="N154" s="160"/>
      <c r="O154" s="110">
        <v>41</v>
      </c>
    </row>
    <row r="155" spans="1:15" s="3" customFormat="1" ht="18" customHeight="1" hidden="1" thickBot="1">
      <c r="A155" s="165" t="s">
        <v>72</v>
      </c>
      <c r="B155" s="166" t="s">
        <v>221</v>
      </c>
      <c r="C155" s="167" t="str">
        <f>IF((ISBLANK($C$11)),"----",(($C$11)+($O$7*O155)))</f>
        <v>----</v>
      </c>
      <c r="D155" s="168" t="str">
        <f t="shared" si="28"/>
        <v>----</v>
      </c>
      <c r="E155" s="169">
        <f>$E$11+($O$7*O155)</f>
        <v>43847</v>
      </c>
      <c r="F155" s="170">
        <f t="shared" si="29"/>
        <v>43847</v>
      </c>
      <c r="G155" s="171">
        <f>$G$11+($O$7*O155)</f>
        <v>43850</v>
      </c>
      <c r="H155" s="169">
        <f>$H$11+($O$7*O155)</f>
        <v>43850</v>
      </c>
      <c r="I155" s="172">
        <f t="shared" si="30"/>
        <v>43850</v>
      </c>
      <c r="J155" s="173">
        <f t="shared" si="33"/>
        <v>43860</v>
      </c>
      <c r="K155" s="172">
        <f t="shared" si="32"/>
        <v>43860</v>
      </c>
      <c r="L155" s="174">
        <f>$L$11</f>
        <v>10</v>
      </c>
      <c r="M155" s="175" t="str">
        <f>$M$11</f>
        <v>SITC</v>
      </c>
      <c r="N155" s="176" t="str">
        <f>$N$11</f>
        <v>危険品受託</v>
      </c>
      <c r="O155" s="110">
        <v>41</v>
      </c>
    </row>
    <row r="156" spans="1:15" s="3" customFormat="1" ht="18" customHeight="1" hidden="1" thickBot="1">
      <c r="A156" s="99" t="s">
        <v>200</v>
      </c>
      <c r="B156" s="100" t="s">
        <v>185</v>
      </c>
      <c r="C156" s="101">
        <f>IF((ISBLANK($C$8)),"----",(($C$8)+($O$7*O156)))</f>
        <v>43852</v>
      </c>
      <c r="D156" s="102">
        <f t="shared" si="28"/>
        <v>43852</v>
      </c>
      <c r="E156" s="103">
        <f>$E$8+($O$7*O156)</f>
        <v>43853</v>
      </c>
      <c r="F156" s="104">
        <f t="shared" si="29"/>
        <v>43853</v>
      </c>
      <c r="G156" s="105">
        <f>$G$8+($O$7*O156)</f>
        <v>43854</v>
      </c>
      <c r="H156" s="103">
        <f>$H$8+($O$7*O156)</f>
        <v>43854</v>
      </c>
      <c r="I156" s="102">
        <f t="shared" si="30"/>
        <v>43854</v>
      </c>
      <c r="J156" s="106">
        <f t="shared" si="33"/>
        <v>43863</v>
      </c>
      <c r="K156" s="102">
        <f t="shared" si="32"/>
        <v>43863</v>
      </c>
      <c r="L156" s="107">
        <f>$L$8</f>
        <v>9</v>
      </c>
      <c r="M156" s="108" t="str">
        <f>$M$8</f>
        <v>ONE</v>
      </c>
      <c r="N156" s="109" t="str">
        <f>$N$8</f>
        <v>危険品受託</v>
      </c>
      <c r="O156" s="110">
        <v>42</v>
      </c>
    </row>
    <row r="157" spans="1:15" s="3" customFormat="1" ht="18" customHeight="1" hidden="1" thickBot="1">
      <c r="A157" s="151" t="s">
        <v>98</v>
      </c>
      <c r="B157" s="152" t="s">
        <v>222</v>
      </c>
      <c r="C157" s="153" t="str">
        <f>IF((ISBLANK($C$11)),"----",(($C$11)+($O$7*O157)))</f>
        <v>----</v>
      </c>
      <c r="D157" s="154" t="str">
        <f t="shared" si="28"/>
        <v>----</v>
      </c>
      <c r="E157" s="155">
        <f>$E$9+($O$7*O157)</f>
        <v>43853</v>
      </c>
      <c r="F157" s="156">
        <f t="shared" si="29"/>
        <v>43853</v>
      </c>
      <c r="G157" s="157">
        <f>$G$9+($O$7*O157)</f>
        <v>43854</v>
      </c>
      <c r="H157" s="155">
        <f>$H$9+($O$7*O157)</f>
        <v>43854</v>
      </c>
      <c r="I157" s="154">
        <f t="shared" si="30"/>
        <v>43854</v>
      </c>
      <c r="J157" s="158">
        <f t="shared" si="33"/>
        <v>43863</v>
      </c>
      <c r="K157" s="154">
        <f t="shared" si="32"/>
        <v>43863</v>
      </c>
      <c r="L157" s="70">
        <f>$L$9</f>
        <v>9</v>
      </c>
      <c r="M157" s="159" t="str">
        <f>$M$9</f>
        <v>COSCO</v>
      </c>
      <c r="N157" s="160"/>
      <c r="O157" s="110">
        <v>42</v>
      </c>
    </row>
    <row r="158" spans="1:15" s="3" customFormat="1" ht="18" customHeight="1" hidden="1" thickBot="1">
      <c r="A158" s="165" t="s">
        <v>83</v>
      </c>
      <c r="B158" s="166" t="s">
        <v>225</v>
      </c>
      <c r="C158" s="167" t="str">
        <f>IF((ISBLANK($C$11)),"----",(($C$11)+($O$7*O158)))</f>
        <v>----</v>
      </c>
      <c r="D158" s="168" t="str">
        <f t="shared" si="28"/>
        <v>----</v>
      </c>
      <c r="E158" s="169">
        <f>$E$11+($O$7*O158)</f>
        <v>43854</v>
      </c>
      <c r="F158" s="170">
        <f t="shared" si="29"/>
        <v>43854</v>
      </c>
      <c r="G158" s="171">
        <f>$G$11+($O$7*O158)</f>
        <v>43857</v>
      </c>
      <c r="H158" s="169">
        <f>$H$11+($O$7*O158)</f>
        <v>43857</v>
      </c>
      <c r="I158" s="172">
        <f t="shared" si="30"/>
        <v>43857</v>
      </c>
      <c r="J158" s="173">
        <f t="shared" si="33"/>
        <v>43867</v>
      </c>
      <c r="K158" s="172">
        <f t="shared" si="32"/>
        <v>43867</v>
      </c>
      <c r="L158" s="174">
        <f>$L$11</f>
        <v>10</v>
      </c>
      <c r="M158" s="175" t="str">
        <f>$M$11</f>
        <v>SITC</v>
      </c>
      <c r="N158" s="176" t="str">
        <f>$N$11</f>
        <v>危険品受託</v>
      </c>
      <c r="O158" s="110">
        <v>42</v>
      </c>
    </row>
    <row r="159" spans="1:15" s="3" customFormat="1" ht="18" customHeight="1" hidden="1" thickBot="1">
      <c r="A159" s="99" t="s">
        <v>111</v>
      </c>
      <c r="B159" s="100" t="s">
        <v>219</v>
      </c>
      <c r="C159" s="101">
        <f>IF((ISBLANK($C$8)),"----",(($C$8)+($O$7*O159)))</f>
        <v>43859</v>
      </c>
      <c r="D159" s="102">
        <f t="shared" si="28"/>
        <v>43859</v>
      </c>
      <c r="E159" s="103">
        <f>$E$8+($O$7*O159)</f>
        <v>43860</v>
      </c>
      <c r="F159" s="104">
        <f t="shared" si="29"/>
        <v>43860</v>
      </c>
      <c r="G159" s="105">
        <f>$G$8+($O$7*O159)</f>
        <v>43861</v>
      </c>
      <c r="H159" s="103">
        <f>$H$8+($O$7*O159)</f>
        <v>43861</v>
      </c>
      <c r="I159" s="102">
        <f t="shared" si="30"/>
        <v>43861</v>
      </c>
      <c r="J159" s="106">
        <f t="shared" si="33"/>
        <v>43870</v>
      </c>
      <c r="K159" s="102">
        <f t="shared" si="32"/>
        <v>43870</v>
      </c>
      <c r="L159" s="107">
        <f>$L$8</f>
        <v>9</v>
      </c>
      <c r="M159" s="108" t="str">
        <f>$M$8</f>
        <v>ONE</v>
      </c>
      <c r="N159" s="109" t="str">
        <f>$N$8</f>
        <v>危険品受託</v>
      </c>
      <c r="O159" s="110">
        <v>43</v>
      </c>
    </row>
    <row r="160" spans="1:15" s="3" customFormat="1" ht="18" customHeight="1" hidden="1" thickBot="1">
      <c r="A160" s="151" t="s">
        <v>153</v>
      </c>
      <c r="B160" s="152" t="s">
        <v>226</v>
      </c>
      <c r="C160" s="153" t="str">
        <f>IF((ISBLANK($C$11)),"----",(($C$11)+($O$7*O160)))</f>
        <v>----</v>
      </c>
      <c r="D160" s="154" t="str">
        <f t="shared" si="28"/>
        <v>----</v>
      </c>
      <c r="E160" s="155">
        <f>$E$9+($O$7*O160)</f>
        <v>43860</v>
      </c>
      <c r="F160" s="156">
        <f t="shared" si="29"/>
        <v>43860</v>
      </c>
      <c r="G160" s="157">
        <f>$G$9+($O$7*O160)</f>
        <v>43861</v>
      </c>
      <c r="H160" s="155">
        <f>$H$9+($O$7*O160)</f>
        <v>43861</v>
      </c>
      <c r="I160" s="154">
        <f t="shared" si="30"/>
        <v>43861</v>
      </c>
      <c r="J160" s="158">
        <f t="shared" si="33"/>
        <v>43870</v>
      </c>
      <c r="K160" s="154">
        <f t="shared" si="32"/>
        <v>43870</v>
      </c>
      <c r="L160" s="70">
        <f>$L$9</f>
        <v>9</v>
      </c>
      <c r="M160" s="159" t="str">
        <f>$M$9</f>
        <v>COSCO</v>
      </c>
      <c r="N160" s="160"/>
      <c r="O160" s="110">
        <v>43</v>
      </c>
    </row>
    <row r="161" spans="1:15" s="3" customFormat="1" ht="18" customHeight="1" hidden="1" thickBot="1">
      <c r="A161" s="165" t="s">
        <v>125</v>
      </c>
      <c r="B161" s="166"/>
      <c r="C161" s="167" t="str">
        <f>IF((ISBLANK($C$11)),"----",(($C$11)+($O$7*O161)))</f>
        <v>----</v>
      </c>
      <c r="D161" s="168" t="str">
        <f t="shared" si="28"/>
        <v>----</v>
      </c>
      <c r="E161" s="197">
        <f>$E$11+($O$7*O161)</f>
        <v>43861</v>
      </c>
      <c r="F161" s="198">
        <f t="shared" si="29"/>
        <v>43861</v>
      </c>
      <c r="G161" s="199">
        <f>$G$11+($O$7*O161)</f>
        <v>43864</v>
      </c>
      <c r="H161" s="197">
        <f>$H$11+($O$7*O161)</f>
        <v>43864</v>
      </c>
      <c r="I161" s="200">
        <f t="shared" si="30"/>
        <v>43864</v>
      </c>
      <c r="J161" s="201">
        <f t="shared" si="33"/>
        <v>43874</v>
      </c>
      <c r="K161" s="200">
        <f t="shared" si="32"/>
        <v>43874</v>
      </c>
      <c r="L161" s="202">
        <f>$L$11</f>
        <v>10</v>
      </c>
      <c r="M161" s="203" t="str">
        <f>$M$11</f>
        <v>SITC</v>
      </c>
      <c r="N161" s="176" t="str">
        <f>$N$11</f>
        <v>危険品受託</v>
      </c>
      <c r="O161" s="110">
        <v>43</v>
      </c>
    </row>
    <row r="162" spans="1:15" s="3" customFormat="1" ht="18" customHeight="1" hidden="1" thickBot="1">
      <c r="A162" s="99" t="s">
        <v>228</v>
      </c>
      <c r="B162" s="100" t="s">
        <v>183</v>
      </c>
      <c r="C162" s="101">
        <f>IF((ISBLANK($C$8)),"----",(($C$8)+($O$7*O162)))</f>
        <v>43866</v>
      </c>
      <c r="D162" s="102">
        <f aca="true" t="shared" si="34" ref="D162:D187">C162</f>
        <v>43866</v>
      </c>
      <c r="E162" s="103">
        <f>$E$8+($O$7*O162)</f>
        <v>43867</v>
      </c>
      <c r="F162" s="104">
        <f aca="true" t="shared" si="35" ref="F162:F187">E162</f>
        <v>43867</v>
      </c>
      <c r="G162" s="105">
        <f>$G$8+($O$7*O162)</f>
        <v>43868</v>
      </c>
      <c r="H162" s="103">
        <v>43869</v>
      </c>
      <c r="I162" s="102">
        <f aca="true" t="shared" si="36" ref="I162:I187">H162</f>
        <v>43869</v>
      </c>
      <c r="J162" s="106">
        <v>43879</v>
      </c>
      <c r="K162" s="102">
        <f aca="true" t="shared" si="37" ref="K162:K187">J162</f>
        <v>43879</v>
      </c>
      <c r="L162" s="107">
        <f>$L$8</f>
        <v>9</v>
      </c>
      <c r="M162" s="189" t="s">
        <v>227</v>
      </c>
      <c r="N162" s="188" t="s">
        <v>144</v>
      </c>
      <c r="O162" s="110">
        <v>44</v>
      </c>
    </row>
    <row r="163" spans="1:15" s="3" customFormat="1" ht="18" customHeight="1" hidden="1" thickBot="1">
      <c r="A163" s="151" t="s">
        <v>231</v>
      </c>
      <c r="B163" s="152"/>
      <c r="C163" s="153" t="str">
        <f>IF((ISBLANK($C$11)),"----",(($C$11)+($O$7*O163)))</f>
        <v>----</v>
      </c>
      <c r="D163" s="154" t="str">
        <f t="shared" si="34"/>
        <v>----</v>
      </c>
      <c r="E163" s="190">
        <f>$E$9+($O$7*O163)</f>
        <v>43867</v>
      </c>
      <c r="F163" s="191">
        <f t="shared" si="35"/>
        <v>43867</v>
      </c>
      <c r="G163" s="192">
        <f>$G$9+($O$7*O163)</f>
        <v>43868</v>
      </c>
      <c r="H163" s="190">
        <f>$H$9+($O$7*O163)</f>
        <v>43868</v>
      </c>
      <c r="I163" s="193">
        <f t="shared" si="36"/>
        <v>43868</v>
      </c>
      <c r="J163" s="194">
        <f aca="true" t="shared" si="38" ref="J163:J187">H163+L163</f>
        <v>43877</v>
      </c>
      <c r="K163" s="193">
        <f t="shared" si="37"/>
        <v>43877</v>
      </c>
      <c r="L163" s="195">
        <f>$L$9</f>
        <v>9</v>
      </c>
      <c r="M163" s="196" t="str">
        <f>$M$9</f>
        <v>COSCO</v>
      </c>
      <c r="N163" s="160"/>
      <c r="O163" s="110">
        <v>44</v>
      </c>
    </row>
    <row r="164" spans="1:15" s="3" customFormat="1" ht="18" customHeight="1" hidden="1" thickBot="1">
      <c r="A164" s="165" t="s">
        <v>224</v>
      </c>
      <c r="B164" s="166" t="s">
        <v>225</v>
      </c>
      <c r="C164" s="167" t="str">
        <f>IF((ISBLANK($C$11)),"----",(($C$11)+($O$7*O164)))</f>
        <v>----</v>
      </c>
      <c r="D164" s="168" t="str">
        <f t="shared" si="34"/>
        <v>----</v>
      </c>
      <c r="E164" s="169">
        <f>$E$11+($O$7*O164)</f>
        <v>43868</v>
      </c>
      <c r="F164" s="170">
        <f t="shared" si="35"/>
        <v>43868</v>
      </c>
      <c r="G164" s="171">
        <f>$G$11+($O$7*O164)</f>
        <v>43871</v>
      </c>
      <c r="H164" s="169">
        <f>$H$11+($O$7*O164)</f>
        <v>43871</v>
      </c>
      <c r="I164" s="172">
        <f t="shared" si="36"/>
        <v>43871</v>
      </c>
      <c r="J164" s="173">
        <f t="shared" si="38"/>
        <v>43881</v>
      </c>
      <c r="K164" s="172">
        <f t="shared" si="37"/>
        <v>43881</v>
      </c>
      <c r="L164" s="174">
        <f>$L$11</f>
        <v>10</v>
      </c>
      <c r="M164" s="175" t="str">
        <f>$M$11</f>
        <v>SITC</v>
      </c>
      <c r="N164" s="176" t="str">
        <f>$N$11</f>
        <v>危険品受託</v>
      </c>
      <c r="O164" s="110">
        <v>44</v>
      </c>
    </row>
    <row r="165" spans="1:15" s="3" customFormat="1" ht="18" customHeight="1" hidden="1" thickBot="1">
      <c r="A165" s="99" t="s">
        <v>200</v>
      </c>
      <c r="B165" s="100" t="s">
        <v>216</v>
      </c>
      <c r="C165" s="101">
        <f>IF((ISBLANK($C$8)),"----",(($C$8)+($O$7*O165)))</f>
        <v>43873</v>
      </c>
      <c r="D165" s="102">
        <f t="shared" si="34"/>
        <v>43873</v>
      </c>
      <c r="E165" s="103">
        <f>$E$8+($O$7*O165)</f>
        <v>43874</v>
      </c>
      <c r="F165" s="104">
        <f t="shared" si="35"/>
        <v>43874</v>
      </c>
      <c r="G165" s="105">
        <f>$G$8+($O$7*O165)</f>
        <v>43875</v>
      </c>
      <c r="H165" s="103">
        <f>$H$8+($O$7*O165)</f>
        <v>43875</v>
      </c>
      <c r="I165" s="102">
        <f t="shared" si="36"/>
        <v>43875</v>
      </c>
      <c r="J165" s="106">
        <f t="shared" si="38"/>
        <v>43884</v>
      </c>
      <c r="K165" s="102">
        <f t="shared" si="37"/>
        <v>43884</v>
      </c>
      <c r="L165" s="107">
        <f>$L$8</f>
        <v>9</v>
      </c>
      <c r="M165" s="108" t="str">
        <f>$M$8</f>
        <v>ONE</v>
      </c>
      <c r="N165" s="109" t="str">
        <f>$N$8</f>
        <v>危険品受託</v>
      </c>
      <c r="O165" s="110">
        <v>45</v>
      </c>
    </row>
    <row r="166" spans="1:15" s="3" customFormat="1" ht="18" customHeight="1" hidden="1" thickBot="1">
      <c r="A166" s="151" t="s">
        <v>128</v>
      </c>
      <c r="B166" s="152" t="s">
        <v>226</v>
      </c>
      <c r="C166" s="153" t="str">
        <f>IF((ISBLANK($C$11)),"----",(($C$11)+($O$7*O166)))</f>
        <v>----</v>
      </c>
      <c r="D166" s="154" t="str">
        <f t="shared" si="34"/>
        <v>----</v>
      </c>
      <c r="E166" s="155">
        <f>$E$9+($O$7*O166)</f>
        <v>43874</v>
      </c>
      <c r="F166" s="156">
        <f t="shared" si="35"/>
        <v>43874</v>
      </c>
      <c r="G166" s="157">
        <f>$G$9+($O$7*O166)</f>
        <v>43875</v>
      </c>
      <c r="H166" s="155">
        <f>$H$9+($O$7*O166)</f>
        <v>43875</v>
      </c>
      <c r="I166" s="154">
        <f t="shared" si="36"/>
        <v>43875</v>
      </c>
      <c r="J166" s="158">
        <f t="shared" si="38"/>
        <v>43884</v>
      </c>
      <c r="K166" s="154">
        <f t="shared" si="37"/>
        <v>43884</v>
      </c>
      <c r="L166" s="70">
        <f>$L$9</f>
        <v>9</v>
      </c>
      <c r="M166" s="159" t="str">
        <f>$M$9</f>
        <v>COSCO</v>
      </c>
      <c r="N166" s="160"/>
      <c r="O166" s="110">
        <v>45</v>
      </c>
    </row>
    <row r="167" spans="1:15" s="3" customFormat="1" ht="18" customHeight="1" hidden="1" thickBot="1">
      <c r="A167" s="165" t="s">
        <v>83</v>
      </c>
      <c r="B167" s="166" t="s">
        <v>232</v>
      </c>
      <c r="C167" s="167" t="str">
        <f>IF((ISBLANK($C$11)),"----",(($C$11)+($O$7*O167)))</f>
        <v>----</v>
      </c>
      <c r="D167" s="168" t="str">
        <f t="shared" si="34"/>
        <v>----</v>
      </c>
      <c r="E167" s="169">
        <f>$E$11+($O$7*O167)</f>
        <v>43875</v>
      </c>
      <c r="F167" s="170">
        <f t="shared" si="35"/>
        <v>43875</v>
      </c>
      <c r="G167" s="171">
        <f>$G$11+($O$7*O167)</f>
        <v>43878</v>
      </c>
      <c r="H167" s="169">
        <f>$H$11+($O$7*O167)</f>
        <v>43878</v>
      </c>
      <c r="I167" s="172">
        <f t="shared" si="36"/>
        <v>43878</v>
      </c>
      <c r="J167" s="173">
        <f t="shared" si="38"/>
        <v>43888</v>
      </c>
      <c r="K167" s="172">
        <f t="shared" si="37"/>
        <v>43888</v>
      </c>
      <c r="L167" s="174">
        <f>$L$11</f>
        <v>10</v>
      </c>
      <c r="M167" s="175" t="str">
        <f>$M$11</f>
        <v>SITC</v>
      </c>
      <c r="N167" s="176" t="str">
        <f>$N$11</f>
        <v>危険品受託</v>
      </c>
      <c r="O167" s="110">
        <v>45</v>
      </c>
    </row>
    <row r="168" spans="1:15" s="3" customFormat="1" ht="18" customHeight="1" hidden="1" thickBot="1">
      <c r="A168" s="99" t="s">
        <v>111</v>
      </c>
      <c r="B168" s="100" t="s">
        <v>229</v>
      </c>
      <c r="C168" s="101">
        <f>IF((ISBLANK($C$8)),"----",(($C$8)+($O$7*O168)))</f>
        <v>43880</v>
      </c>
      <c r="D168" s="102">
        <f t="shared" si="34"/>
        <v>43880</v>
      </c>
      <c r="E168" s="103">
        <f>$E$8+($O$7*O168)</f>
        <v>43881</v>
      </c>
      <c r="F168" s="104">
        <f t="shared" si="35"/>
        <v>43881</v>
      </c>
      <c r="G168" s="105">
        <f>$G$8+($O$7*O168)</f>
        <v>43882</v>
      </c>
      <c r="H168" s="103">
        <f>$H$8+($O$7*O168)</f>
        <v>43882</v>
      </c>
      <c r="I168" s="102">
        <f t="shared" si="36"/>
        <v>43882</v>
      </c>
      <c r="J168" s="106">
        <f t="shared" si="38"/>
        <v>43891</v>
      </c>
      <c r="K168" s="102">
        <f t="shared" si="37"/>
        <v>43891</v>
      </c>
      <c r="L168" s="107">
        <f>$L$8</f>
        <v>9</v>
      </c>
      <c r="M168" s="108" t="str">
        <f>$M$8</f>
        <v>ONE</v>
      </c>
      <c r="N168" s="109" t="str">
        <f>$N$8</f>
        <v>危険品受託</v>
      </c>
      <c r="O168" s="110">
        <v>46</v>
      </c>
    </row>
    <row r="169" spans="1:15" s="3" customFormat="1" ht="18" customHeight="1" hidden="1" thickBot="1">
      <c r="A169" s="151" t="s">
        <v>128</v>
      </c>
      <c r="B169" s="152" t="s">
        <v>226</v>
      </c>
      <c r="C169" s="153" t="str">
        <f>IF((ISBLANK($C$11)),"----",(($C$11)+($O$7*O169)))</f>
        <v>----</v>
      </c>
      <c r="D169" s="154" t="str">
        <f t="shared" si="34"/>
        <v>----</v>
      </c>
      <c r="E169" s="155">
        <f>$E$9+($O$7*O169)</f>
        <v>43881</v>
      </c>
      <c r="F169" s="156">
        <f t="shared" si="35"/>
        <v>43881</v>
      </c>
      <c r="G169" s="157">
        <f>$G$9+($O$7*O169)</f>
        <v>43882</v>
      </c>
      <c r="H169" s="155">
        <f>$H$9+($O$7*O169)</f>
        <v>43882</v>
      </c>
      <c r="I169" s="154">
        <f t="shared" si="36"/>
        <v>43882</v>
      </c>
      <c r="J169" s="158">
        <f t="shared" si="38"/>
        <v>43891</v>
      </c>
      <c r="K169" s="154">
        <f t="shared" si="37"/>
        <v>43891</v>
      </c>
      <c r="L169" s="70">
        <f>$L$9</f>
        <v>9</v>
      </c>
      <c r="M169" s="159" t="str">
        <f>$M$9</f>
        <v>COSCO</v>
      </c>
      <c r="N169" s="160"/>
      <c r="O169" s="110">
        <v>46</v>
      </c>
    </row>
    <row r="170" spans="1:15" s="3" customFormat="1" ht="18" customHeight="1" hidden="1" thickBot="1">
      <c r="A170" s="165" t="s">
        <v>76</v>
      </c>
      <c r="B170" s="166"/>
      <c r="C170" s="167" t="str">
        <f>IF((ISBLANK($C$11)),"----",(($C$11)+($O$7*O170)))</f>
        <v>----</v>
      </c>
      <c r="D170" s="168" t="str">
        <f t="shared" si="34"/>
        <v>----</v>
      </c>
      <c r="E170" s="169">
        <f>$E$11+($O$7*O170)</f>
        <v>43882</v>
      </c>
      <c r="F170" s="170">
        <f t="shared" si="35"/>
        <v>43882</v>
      </c>
      <c r="G170" s="171">
        <f>$G$11+($O$7*O170)</f>
        <v>43885</v>
      </c>
      <c r="H170" s="169">
        <f>$H$11+($O$7*O170)</f>
        <v>43885</v>
      </c>
      <c r="I170" s="172">
        <f t="shared" si="36"/>
        <v>43885</v>
      </c>
      <c r="J170" s="173">
        <f t="shared" si="38"/>
        <v>43895</v>
      </c>
      <c r="K170" s="172">
        <f t="shared" si="37"/>
        <v>43895</v>
      </c>
      <c r="L170" s="174">
        <f>$L$11</f>
        <v>10</v>
      </c>
      <c r="M170" s="175" t="str">
        <f>$M$11</f>
        <v>SITC</v>
      </c>
      <c r="N170" s="176" t="str">
        <f>$N$11</f>
        <v>危険品受託</v>
      </c>
      <c r="O170" s="110">
        <v>46</v>
      </c>
    </row>
    <row r="171" spans="1:15" s="3" customFormat="1" ht="18" customHeight="1" hidden="1" thickBot="1">
      <c r="A171" s="99" t="s">
        <v>190</v>
      </c>
      <c r="B171" s="100" t="s">
        <v>230</v>
      </c>
      <c r="C171" s="101">
        <f>IF((ISBLANK($C$8)),"----",(($C$8)+($O$7*O171)))</f>
        <v>43887</v>
      </c>
      <c r="D171" s="102">
        <f t="shared" si="34"/>
        <v>43887</v>
      </c>
      <c r="E171" s="103">
        <f>$E$8+($O$7*O171)</f>
        <v>43888</v>
      </c>
      <c r="F171" s="104">
        <f t="shared" si="35"/>
        <v>43888</v>
      </c>
      <c r="G171" s="105">
        <f>$G$8+($O$7*O171)</f>
        <v>43889</v>
      </c>
      <c r="H171" s="103">
        <f>$H$8+($O$7*O171)</f>
        <v>43889</v>
      </c>
      <c r="I171" s="102">
        <f t="shared" si="36"/>
        <v>43889</v>
      </c>
      <c r="J171" s="106">
        <f t="shared" si="38"/>
        <v>43898</v>
      </c>
      <c r="K171" s="102">
        <f t="shared" si="37"/>
        <v>43898</v>
      </c>
      <c r="L171" s="107">
        <f>$L$8</f>
        <v>9</v>
      </c>
      <c r="M171" s="108" t="str">
        <f>$M$8</f>
        <v>ONE</v>
      </c>
      <c r="N171" s="109" t="str">
        <f>$N$8</f>
        <v>危険品受託</v>
      </c>
      <c r="O171" s="110">
        <v>47</v>
      </c>
    </row>
    <row r="172" spans="1:15" s="3" customFormat="1" ht="18" customHeight="1" hidden="1" thickBot="1">
      <c r="A172" s="151" t="s">
        <v>98</v>
      </c>
      <c r="B172" s="152" t="s">
        <v>226</v>
      </c>
      <c r="C172" s="153" t="str">
        <f>IF((ISBLANK($C$11)),"----",(($C$11)+($O$7*O172)))</f>
        <v>----</v>
      </c>
      <c r="D172" s="154" t="str">
        <f t="shared" si="34"/>
        <v>----</v>
      </c>
      <c r="E172" s="155">
        <f>$E$9+($O$7*O172)</f>
        <v>43888</v>
      </c>
      <c r="F172" s="156">
        <f t="shared" si="35"/>
        <v>43888</v>
      </c>
      <c r="G172" s="157">
        <f>$G$9+($O$7*O172)</f>
        <v>43889</v>
      </c>
      <c r="H172" s="155">
        <f>$H$9+($O$7*O172)</f>
        <v>43889</v>
      </c>
      <c r="I172" s="154">
        <f t="shared" si="36"/>
        <v>43889</v>
      </c>
      <c r="J172" s="158">
        <f t="shared" si="38"/>
        <v>43898</v>
      </c>
      <c r="K172" s="154">
        <f t="shared" si="37"/>
        <v>43898</v>
      </c>
      <c r="L172" s="70">
        <f>$L$9</f>
        <v>9</v>
      </c>
      <c r="M172" s="159" t="str">
        <f>$M$9</f>
        <v>COSCO</v>
      </c>
      <c r="N172" s="160"/>
      <c r="O172" s="110">
        <v>47</v>
      </c>
    </row>
    <row r="173" spans="1:15" s="3" customFormat="1" ht="18" customHeight="1" hidden="1" thickBot="1">
      <c r="A173" s="165" t="s">
        <v>224</v>
      </c>
      <c r="B173" s="166" t="s">
        <v>232</v>
      </c>
      <c r="C173" s="167" t="str">
        <f>IF((ISBLANK($C$11)),"----",(($C$11)+($O$7*O173)))</f>
        <v>----</v>
      </c>
      <c r="D173" s="168" t="str">
        <f t="shared" si="34"/>
        <v>----</v>
      </c>
      <c r="E173" s="169">
        <f>$E$11+($O$7*O173)</f>
        <v>43889</v>
      </c>
      <c r="F173" s="170">
        <f t="shared" si="35"/>
        <v>43889</v>
      </c>
      <c r="G173" s="171">
        <f>$G$11+($O$7*O173)</f>
        <v>43892</v>
      </c>
      <c r="H173" s="169">
        <f>$H$11+($O$7*O173)</f>
        <v>43892</v>
      </c>
      <c r="I173" s="172">
        <f t="shared" si="36"/>
        <v>43892</v>
      </c>
      <c r="J173" s="173">
        <f t="shared" si="38"/>
        <v>43902</v>
      </c>
      <c r="K173" s="172">
        <f t="shared" si="37"/>
        <v>43902</v>
      </c>
      <c r="L173" s="174">
        <f>$L$11</f>
        <v>10</v>
      </c>
      <c r="M173" s="175" t="str">
        <f>$M$11</f>
        <v>SITC</v>
      </c>
      <c r="N173" s="176" t="str">
        <f>$N$11</f>
        <v>危険品受託</v>
      </c>
      <c r="O173" s="110">
        <v>47</v>
      </c>
    </row>
    <row r="174" spans="1:15" s="3" customFormat="1" ht="18" customHeight="1" hidden="1" thickBot="1">
      <c r="A174" s="221" t="s">
        <v>200</v>
      </c>
      <c r="B174" s="222" t="s">
        <v>218</v>
      </c>
      <c r="C174" s="223">
        <f>IF((ISBLANK($C$8)),"----",(($C$8)+($O$7*O174)))</f>
        <v>43894</v>
      </c>
      <c r="D174" s="224">
        <f t="shared" si="34"/>
        <v>43894</v>
      </c>
      <c r="E174" s="225">
        <f>$E$8+($O$7*O174)</f>
        <v>43895</v>
      </c>
      <c r="F174" s="226">
        <f t="shared" si="35"/>
        <v>43895</v>
      </c>
      <c r="G174" s="227">
        <f>$G$8+($O$7*O174)</f>
        <v>43896</v>
      </c>
      <c r="H174" s="225">
        <f>$H$8+($O$7*O174)</f>
        <v>43896</v>
      </c>
      <c r="I174" s="224">
        <f t="shared" si="36"/>
        <v>43896</v>
      </c>
      <c r="J174" s="228">
        <f t="shared" si="38"/>
        <v>43905</v>
      </c>
      <c r="K174" s="224">
        <f t="shared" si="37"/>
        <v>43905</v>
      </c>
      <c r="L174" s="229">
        <f>$L$8</f>
        <v>9</v>
      </c>
      <c r="M174" s="230" t="str">
        <f>$M$8</f>
        <v>ONE</v>
      </c>
      <c r="N174" s="245" t="str">
        <f>$N$8</f>
        <v>危険品受託</v>
      </c>
      <c r="O174" s="110">
        <v>48</v>
      </c>
    </row>
    <row r="175" spans="1:15" s="3" customFormat="1" ht="18" customHeight="1" hidden="1" thickBot="1">
      <c r="A175" s="151" t="s">
        <v>235</v>
      </c>
      <c r="B175" s="152"/>
      <c r="C175" s="153" t="str">
        <f>IF((ISBLANK($C$11)),"----",(($C$11)+($O$7*O175)))</f>
        <v>----</v>
      </c>
      <c r="D175" s="154" t="str">
        <f t="shared" si="34"/>
        <v>----</v>
      </c>
      <c r="E175" s="155">
        <f>$E$9+($O$7*O175)</f>
        <v>43895</v>
      </c>
      <c r="F175" s="156">
        <f t="shared" si="35"/>
        <v>43895</v>
      </c>
      <c r="G175" s="157">
        <f>$G$9+($O$7*O175)</f>
        <v>43896</v>
      </c>
      <c r="H175" s="155">
        <f>$H$9+($O$7*O175)</f>
        <v>43896</v>
      </c>
      <c r="I175" s="154">
        <f t="shared" si="36"/>
        <v>43896</v>
      </c>
      <c r="J175" s="158">
        <f t="shared" si="38"/>
        <v>43905</v>
      </c>
      <c r="K175" s="154">
        <f t="shared" si="37"/>
        <v>43905</v>
      </c>
      <c r="L175" s="232">
        <f>$L$9</f>
        <v>9</v>
      </c>
      <c r="M175" s="159" t="str">
        <f>$M$9</f>
        <v>COSCO</v>
      </c>
      <c r="N175" s="246" t="str">
        <f>$N$9</f>
        <v>危険品受託</v>
      </c>
      <c r="O175" s="110">
        <v>48</v>
      </c>
    </row>
    <row r="176" spans="1:15" s="3" customFormat="1" ht="18" customHeight="1" hidden="1" thickBot="1">
      <c r="A176" s="204" t="s">
        <v>241</v>
      </c>
      <c r="B176" s="76"/>
      <c r="C176" s="205" t="str">
        <f>IF((ISBLANK($C$11)),"----",(($C$11)+($O$7*O176)))</f>
        <v>----</v>
      </c>
      <c r="D176" s="206" t="str">
        <f>C176</f>
        <v>----</v>
      </c>
      <c r="E176" s="207">
        <f>$E$10+($O$7*O176)</f>
        <v>43895</v>
      </c>
      <c r="F176" s="80">
        <f>E176</f>
        <v>43895</v>
      </c>
      <c r="G176" s="208">
        <f>$G$10+($O$7*O176)</f>
        <v>43896</v>
      </c>
      <c r="H176" s="207">
        <f>$H$10+($O$7*O176)</f>
        <v>43897</v>
      </c>
      <c r="I176" s="206">
        <f>H176</f>
        <v>43897</v>
      </c>
      <c r="J176" s="209">
        <f>H176+L176</f>
        <v>43906</v>
      </c>
      <c r="K176" s="206">
        <f>J176</f>
        <v>43906</v>
      </c>
      <c r="L176" s="232">
        <f>$L$9</f>
        <v>9</v>
      </c>
      <c r="M176" s="82" t="str">
        <f>$M$10</f>
        <v>TS LINES</v>
      </c>
      <c r="N176" s="246" t="str">
        <f>$N$10</f>
        <v>危険品受託</v>
      </c>
      <c r="O176" s="110">
        <v>48</v>
      </c>
    </row>
    <row r="177" spans="1:15" s="3" customFormat="1" ht="18" customHeight="1" hidden="1" thickBot="1">
      <c r="A177" s="204" t="s">
        <v>239</v>
      </c>
      <c r="B177" s="76" t="s">
        <v>240</v>
      </c>
      <c r="C177" s="205" t="str">
        <f>IF((ISBLANK($C$11)),"----",(($C$11)+($O$7*O177)))</f>
        <v>----</v>
      </c>
      <c r="D177" s="206" t="str">
        <f>C177</f>
        <v>----</v>
      </c>
      <c r="E177" s="207">
        <f>$E$11+($O$7*O177)</f>
        <v>43896</v>
      </c>
      <c r="F177" s="80">
        <f>E177</f>
        <v>43896</v>
      </c>
      <c r="G177" s="208">
        <f>$G$11+($O$7*O177)</f>
        <v>43899</v>
      </c>
      <c r="H177" s="207">
        <f>$H$11+($O$7*O177)</f>
        <v>43899</v>
      </c>
      <c r="I177" s="206">
        <f>H177</f>
        <v>43899</v>
      </c>
      <c r="J177" s="209">
        <f>H177+L177</f>
        <v>43909</v>
      </c>
      <c r="K177" s="206">
        <f>J177</f>
        <v>43909</v>
      </c>
      <c r="L177" s="233">
        <f>$L$11</f>
        <v>10</v>
      </c>
      <c r="M177" s="82" t="str">
        <f>$M$11</f>
        <v>SITC</v>
      </c>
      <c r="N177" s="246" t="str">
        <f>$N$11</f>
        <v>危険品受託</v>
      </c>
      <c r="O177" s="110">
        <v>48</v>
      </c>
    </row>
    <row r="178" spans="1:15" s="3" customFormat="1" ht="18" customHeight="1" hidden="1" thickBot="1">
      <c r="A178" s="204" t="s">
        <v>239</v>
      </c>
      <c r="B178" s="76" t="s">
        <v>240</v>
      </c>
      <c r="C178" s="205" t="str">
        <f>IF((ISBLANK($C$11)),"----",(($C$11)+($O$7*O178)))</f>
        <v>----</v>
      </c>
      <c r="D178" s="206" t="str">
        <f>C178</f>
        <v>----</v>
      </c>
      <c r="E178" s="207">
        <f>$E$12+($O$7*O178)</f>
        <v>43893</v>
      </c>
      <c r="F178" s="80">
        <f>E178</f>
        <v>43893</v>
      </c>
      <c r="G178" s="208">
        <f>$G$12+($O$7*O178)</f>
        <v>43894</v>
      </c>
      <c r="H178" s="207">
        <f>$H$12+($O$7*O178)</f>
        <v>43894</v>
      </c>
      <c r="I178" s="206">
        <f>H178</f>
        <v>43894</v>
      </c>
      <c r="J178" s="209">
        <f>H178+L178</f>
        <v>43904</v>
      </c>
      <c r="K178" s="206">
        <f>J178</f>
        <v>43904</v>
      </c>
      <c r="L178" s="233">
        <f>$L$11</f>
        <v>10</v>
      </c>
      <c r="M178" s="82" t="str">
        <f>$M$12</f>
        <v>TS LINES</v>
      </c>
      <c r="N178" s="246" t="str">
        <f>$N$12</f>
        <v>危険品受託</v>
      </c>
      <c r="O178" s="110">
        <v>48</v>
      </c>
    </row>
    <row r="179" spans="1:15" s="3" customFormat="1" ht="18" customHeight="1" hidden="1" thickBot="1">
      <c r="A179" s="234" t="s">
        <v>239</v>
      </c>
      <c r="B179" s="235" t="s">
        <v>240</v>
      </c>
      <c r="C179" s="236" t="str">
        <f>IF((ISBLANK($C$11)),"----",(($C$11)+($O$7*O179)))</f>
        <v>----</v>
      </c>
      <c r="D179" s="162" t="str">
        <f>C179</f>
        <v>----</v>
      </c>
      <c r="E179" s="237">
        <f>$E$13+($O$7*O179)</f>
        <v>43893</v>
      </c>
      <c r="F179" s="238">
        <f>E179</f>
        <v>43893</v>
      </c>
      <c r="G179" s="239">
        <f>$G$13+($O$7*O179)</f>
        <v>43895</v>
      </c>
      <c r="H179" s="237">
        <f>$H$13+($O$7*O179)</f>
        <v>43895</v>
      </c>
      <c r="I179" s="240">
        <f>H179</f>
        <v>43895</v>
      </c>
      <c r="J179" s="241">
        <f>H179+L179</f>
        <v>43905</v>
      </c>
      <c r="K179" s="240">
        <f>J179</f>
        <v>43905</v>
      </c>
      <c r="L179" s="242">
        <f>$L$11</f>
        <v>10</v>
      </c>
      <c r="M179" s="243" t="str">
        <f>$M$13</f>
        <v>EVER</v>
      </c>
      <c r="N179" s="160" t="str">
        <f>$N$13</f>
        <v>KAOHSIUNG経由</v>
      </c>
      <c r="O179" s="110">
        <v>48</v>
      </c>
    </row>
    <row r="180" spans="1:15" s="3" customFormat="1" ht="18" customHeight="1" hidden="1" thickBot="1">
      <c r="A180" s="221" t="s">
        <v>111</v>
      </c>
      <c r="B180" s="222" t="s">
        <v>233</v>
      </c>
      <c r="C180" s="223">
        <f>IF((ISBLANK($C$8)),"----",(($C$8)+($O$7*O180)))</f>
        <v>43901</v>
      </c>
      <c r="D180" s="224">
        <f t="shared" si="34"/>
        <v>43901</v>
      </c>
      <c r="E180" s="225">
        <f>$E$8+($O$7*O180)</f>
        <v>43902</v>
      </c>
      <c r="F180" s="226">
        <f t="shared" si="35"/>
        <v>43902</v>
      </c>
      <c r="G180" s="227">
        <f>$G$8+($O$7*O180)</f>
        <v>43903</v>
      </c>
      <c r="H180" s="225">
        <f>$H$8+($O$7*O180)</f>
        <v>43903</v>
      </c>
      <c r="I180" s="224">
        <f t="shared" si="36"/>
        <v>43903</v>
      </c>
      <c r="J180" s="228">
        <f t="shared" si="38"/>
        <v>43912</v>
      </c>
      <c r="K180" s="224">
        <f t="shared" si="37"/>
        <v>43912</v>
      </c>
      <c r="L180" s="229">
        <f>$L$8</f>
        <v>9</v>
      </c>
      <c r="M180" s="230" t="str">
        <f>$M$8</f>
        <v>ONE</v>
      </c>
      <c r="N180" s="231" t="str">
        <f>$N$8</f>
        <v>危険品受託</v>
      </c>
      <c r="O180" s="110">
        <v>49</v>
      </c>
    </row>
    <row r="181" spans="1:15" s="3" customFormat="1" ht="18" customHeight="1" hidden="1" thickBot="1">
      <c r="A181" s="151" t="s">
        <v>128</v>
      </c>
      <c r="B181" s="152" t="s">
        <v>237</v>
      </c>
      <c r="C181" s="153" t="str">
        <f>IF((ISBLANK($C$11)),"----",(($C$11)+($O$7*O181)))</f>
        <v>----</v>
      </c>
      <c r="D181" s="154" t="str">
        <f t="shared" si="34"/>
        <v>----</v>
      </c>
      <c r="E181" s="155">
        <f>$E$9+($O$7*O181)</f>
        <v>43902</v>
      </c>
      <c r="F181" s="156">
        <f t="shared" si="35"/>
        <v>43902</v>
      </c>
      <c r="G181" s="157">
        <f>$G$9+($O$7*O181)</f>
        <v>43903</v>
      </c>
      <c r="H181" s="155">
        <f>$H$9+($O$7*O181)</f>
        <v>43903</v>
      </c>
      <c r="I181" s="154">
        <f t="shared" si="36"/>
        <v>43903</v>
      </c>
      <c r="J181" s="158">
        <f t="shared" si="38"/>
        <v>43912</v>
      </c>
      <c r="K181" s="154">
        <f t="shared" si="37"/>
        <v>43912</v>
      </c>
      <c r="L181" s="232">
        <f>$L$9</f>
        <v>9</v>
      </c>
      <c r="M181" s="159" t="str">
        <f>$M$9</f>
        <v>COSCO</v>
      </c>
      <c r="N181" s="160" t="str">
        <f>$N$9</f>
        <v>危険品受託</v>
      </c>
      <c r="O181" s="110">
        <v>49</v>
      </c>
    </row>
    <row r="182" spans="1:15" s="3" customFormat="1" ht="18" customHeight="1" hidden="1" thickBot="1">
      <c r="A182" s="204"/>
      <c r="B182" s="76"/>
      <c r="C182" s="205" t="str">
        <f>IF((ISBLANK($C$11)),"----",(($C$11)+($O$7*O182)))</f>
        <v>----</v>
      </c>
      <c r="D182" s="206" t="str">
        <f t="shared" si="34"/>
        <v>----</v>
      </c>
      <c r="E182" s="207">
        <f>$E$10+($O$7*O182)</f>
        <v>43902</v>
      </c>
      <c r="F182" s="80">
        <f t="shared" si="35"/>
        <v>43902</v>
      </c>
      <c r="G182" s="208">
        <f>$G$10+($O$7*O182)</f>
        <v>43903</v>
      </c>
      <c r="H182" s="207">
        <f>$H$10+($O$7*O182)</f>
        <v>43904</v>
      </c>
      <c r="I182" s="206">
        <f t="shared" si="36"/>
        <v>43904</v>
      </c>
      <c r="J182" s="209">
        <f t="shared" si="38"/>
        <v>43913</v>
      </c>
      <c r="K182" s="206">
        <f t="shared" si="37"/>
        <v>43913</v>
      </c>
      <c r="L182" s="233">
        <f>$L$9</f>
        <v>9</v>
      </c>
      <c r="M182" s="82" t="str">
        <f>$M$10</f>
        <v>TS LINES</v>
      </c>
      <c r="N182" s="210" t="str">
        <f>$N$10</f>
        <v>危険品受託</v>
      </c>
      <c r="O182" s="110">
        <v>49</v>
      </c>
    </row>
    <row r="183" spans="1:15" s="3" customFormat="1" ht="18" customHeight="1" hidden="1" thickBot="1">
      <c r="A183" s="204" t="s">
        <v>241</v>
      </c>
      <c r="B183" s="76"/>
      <c r="C183" s="205" t="s">
        <v>242</v>
      </c>
      <c r="D183" s="206" t="s">
        <v>242</v>
      </c>
      <c r="E183" s="207">
        <v>43903</v>
      </c>
      <c r="F183" s="80">
        <v>43903</v>
      </c>
      <c r="G183" s="208">
        <v>43906</v>
      </c>
      <c r="H183" s="207">
        <f>$H$11+($O$7*O183)</f>
        <v>43906</v>
      </c>
      <c r="I183" s="206">
        <v>43906</v>
      </c>
      <c r="J183" s="209">
        <v>43916</v>
      </c>
      <c r="K183" s="206">
        <v>43916</v>
      </c>
      <c r="L183" s="233">
        <v>10</v>
      </c>
      <c r="M183" s="82" t="s">
        <v>243</v>
      </c>
      <c r="N183" s="210" t="str">
        <f>$N$11</f>
        <v>危険品受託</v>
      </c>
      <c r="O183" s="110">
        <v>49</v>
      </c>
    </row>
    <row r="184" spans="1:15" s="3" customFormat="1" ht="18" customHeight="1" hidden="1" thickBot="1">
      <c r="A184" s="204"/>
      <c r="B184" s="76"/>
      <c r="C184" s="205" t="str">
        <f>IF((ISBLANK($C$11)),"----",(($C$11)+($O$7*O184)))</f>
        <v>----</v>
      </c>
      <c r="D184" s="206" t="str">
        <f>C184</f>
        <v>----</v>
      </c>
      <c r="E184" s="207">
        <f>$E$12+($O$7*O184)</f>
        <v>43900</v>
      </c>
      <c r="F184" s="80">
        <f>E184</f>
        <v>43900</v>
      </c>
      <c r="G184" s="208">
        <f>$G$12+($O$7*O184)</f>
        <v>43901</v>
      </c>
      <c r="H184" s="207">
        <f>$H$12+($O$7*O184)</f>
        <v>43901</v>
      </c>
      <c r="I184" s="206">
        <f>H184</f>
        <v>43901</v>
      </c>
      <c r="J184" s="209">
        <f>H184+L184</f>
        <v>43911</v>
      </c>
      <c r="K184" s="206">
        <f>J184</f>
        <v>43911</v>
      </c>
      <c r="L184" s="233">
        <f>$L$11</f>
        <v>10</v>
      </c>
      <c r="M184" s="82" t="str">
        <f>$M$12</f>
        <v>TS LINES</v>
      </c>
      <c r="N184" s="210" t="str">
        <f>$N$12</f>
        <v>危険品受託</v>
      </c>
      <c r="O184" s="110">
        <v>49</v>
      </c>
    </row>
    <row r="185" spans="1:15" s="3" customFormat="1" ht="18" customHeight="1" hidden="1" thickBot="1">
      <c r="A185" s="234"/>
      <c r="B185" s="235"/>
      <c r="C185" s="236" t="str">
        <f>IF((ISBLANK($C$11)),"----",(($C$11)+($O$7*O185)))</f>
        <v>----</v>
      </c>
      <c r="D185" s="162" t="str">
        <f>C185</f>
        <v>----</v>
      </c>
      <c r="E185" s="237">
        <f>$E$13+($O$7*O185)</f>
        <v>43900</v>
      </c>
      <c r="F185" s="238">
        <f>E185</f>
        <v>43900</v>
      </c>
      <c r="G185" s="239">
        <f>$G$13+($O$7*O185)</f>
        <v>43902</v>
      </c>
      <c r="H185" s="237">
        <f>$H$13+($O$7*O185)</f>
        <v>43902</v>
      </c>
      <c r="I185" s="240">
        <f>H185</f>
        <v>43902</v>
      </c>
      <c r="J185" s="241">
        <f>H185+L185</f>
        <v>43912</v>
      </c>
      <c r="K185" s="240">
        <f>J185</f>
        <v>43912</v>
      </c>
      <c r="L185" s="242">
        <f>$L$11</f>
        <v>10</v>
      </c>
      <c r="M185" s="243" t="str">
        <f>$M$13</f>
        <v>EVER</v>
      </c>
      <c r="N185" s="244" t="str">
        <f>$N$13</f>
        <v>KAOHSIUNG経由</v>
      </c>
      <c r="O185" s="110">
        <v>49</v>
      </c>
    </row>
    <row r="186" spans="1:15" s="3" customFormat="1" ht="18" customHeight="1" hidden="1" thickBot="1">
      <c r="A186" s="221" t="s">
        <v>248</v>
      </c>
      <c r="B186" s="222" t="s">
        <v>150</v>
      </c>
      <c r="C186" s="223">
        <f>IF((ISBLANK($C$8)),"----",(($C$8)+($O$7*O186)))</f>
        <v>43908</v>
      </c>
      <c r="D186" s="224">
        <f t="shared" si="34"/>
        <v>43908</v>
      </c>
      <c r="E186" s="225">
        <f>$E$8+($O$7*O186)</f>
        <v>43909</v>
      </c>
      <c r="F186" s="226">
        <f t="shared" si="35"/>
        <v>43909</v>
      </c>
      <c r="G186" s="227">
        <f>$G$8+($O$7*O186)</f>
        <v>43910</v>
      </c>
      <c r="H186" s="225">
        <f>$H$8+($O$7*O186)</f>
        <v>43910</v>
      </c>
      <c r="I186" s="224">
        <f t="shared" si="36"/>
        <v>43910</v>
      </c>
      <c r="J186" s="228">
        <f>H186+L186</f>
        <v>43919</v>
      </c>
      <c r="K186" s="224">
        <f t="shared" si="37"/>
        <v>43919</v>
      </c>
      <c r="L186" s="229">
        <f>$L$8</f>
        <v>9</v>
      </c>
      <c r="M186" s="230" t="str">
        <f>$M$8</f>
        <v>ONE</v>
      </c>
      <c r="N186" s="231" t="str">
        <f>$N$8</f>
        <v>危険品受託</v>
      </c>
      <c r="O186" s="110">
        <v>50</v>
      </c>
    </row>
    <row r="187" spans="1:15" s="3" customFormat="1" ht="18" customHeight="1" hidden="1" thickBot="1">
      <c r="A187" s="151" t="s">
        <v>98</v>
      </c>
      <c r="B187" s="152" t="s">
        <v>237</v>
      </c>
      <c r="C187" s="153" t="str">
        <f>IF((ISBLANK($C$11)),"----",(($C$11)+($O$7*O187)))</f>
        <v>----</v>
      </c>
      <c r="D187" s="154" t="str">
        <f t="shared" si="34"/>
        <v>----</v>
      </c>
      <c r="E187" s="155">
        <f>$E$9+($O$7*O187)</f>
        <v>43909</v>
      </c>
      <c r="F187" s="156">
        <f t="shared" si="35"/>
        <v>43909</v>
      </c>
      <c r="G187" s="157">
        <f>$G$9+($O$7*O187)</f>
        <v>43910</v>
      </c>
      <c r="H187" s="155">
        <f>$H$9+($O$7*O187)</f>
        <v>43910</v>
      </c>
      <c r="I187" s="154">
        <f t="shared" si="36"/>
        <v>43910</v>
      </c>
      <c r="J187" s="158">
        <f t="shared" si="38"/>
        <v>43919</v>
      </c>
      <c r="K187" s="154">
        <f t="shared" si="37"/>
        <v>43919</v>
      </c>
      <c r="L187" s="232">
        <f>$L$9</f>
        <v>9</v>
      </c>
      <c r="M187" s="159" t="str">
        <f>$M$9</f>
        <v>COSCO</v>
      </c>
      <c r="N187" s="160" t="str">
        <f>$N$9</f>
        <v>危険品受託</v>
      </c>
      <c r="O187" s="110">
        <v>50</v>
      </c>
    </row>
    <row r="188" spans="1:15" s="3" customFormat="1" ht="18" customHeight="1" hidden="1" thickBot="1">
      <c r="A188" s="255" t="s">
        <v>228</v>
      </c>
      <c r="B188" s="256" t="s">
        <v>256</v>
      </c>
      <c r="C188" s="257" t="str">
        <f>IF((ISBLANK($C$11)),"----",(($C$11)+($O$7*O188)))</f>
        <v>----</v>
      </c>
      <c r="D188" s="258" t="str">
        <f>C188</f>
        <v>----</v>
      </c>
      <c r="E188" s="259">
        <f>$E$10+($O$7*O188)</f>
        <v>43909</v>
      </c>
      <c r="F188" s="260">
        <f>E188</f>
        <v>43909</v>
      </c>
      <c r="G188" s="261">
        <f>$G$10+($O$7*O188)</f>
        <v>43910</v>
      </c>
      <c r="H188" s="259">
        <f>$H$10+($O$7*O188)</f>
        <v>43911</v>
      </c>
      <c r="I188" s="258">
        <f>H188</f>
        <v>43911</v>
      </c>
      <c r="J188" s="262">
        <f aca="true" t="shared" si="39" ref="J188:J199">H188+L188</f>
        <v>43921</v>
      </c>
      <c r="K188" s="258">
        <f>J188</f>
        <v>43921</v>
      </c>
      <c r="L188" s="263">
        <f>$L$10</f>
        <v>10</v>
      </c>
      <c r="M188" s="264" t="str">
        <f>$M$10</f>
        <v>TS LINES</v>
      </c>
      <c r="N188" s="246" t="str">
        <f>$N$10</f>
        <v>危険品受託</v>
      </c>
      <c r="O188" s="110">
        <v>50</v>
      </c>
    </row>
    <row r="189" spans="1:15" s="3" customFormat="1" ht="18" customHeight="1" hidden="1" thickBot="1">
      <c r="A189" s="255" t="s">
        <v>238</v>
      </c>
      <c r="B189" s="256"/>
      <c r="C189" s="257" t="str">
        <f>IF((ISBLANK($C$11)),"----",(($C$11)+($O$7*O189)))</f>
        <v>----</v>
      </c>
      <c r="D189" s="258" t="str">
        <f aca="true" t="shared" si="40" ref="D189:D194">C189</f>
        <v>----</v>
      </c>
      <c r="E189" s="266">
        <v>43909</v>
      </c>
      <c r="F189" s="267">
        <f aca="true" t="shared" si="41" ref="F189:F194">E189</f>
        <v>43909</v>
      </c>
      <c r="G189" s="261">
        <f>$G$11+($O$7*O189)</f>
        <v>43913</v>
      </c>
      <c r="H189" s="259">
        <f>$H$11+($O$7*O189)</f>
        <v>43913</v>
      </c>
      <c r="I189" s="258">
        <f aca="true" t="shared" si="42" ref="I189:I194">H189</f>
        <v>43913</v>
      </c>
      <c r="J189" s="262">
        <f t="shared" si="39"/>
        <v>43923</v>
      </c>
      <c r="K189" s="258">
        <f aca="true" t="shared" si="43" ref="K189:K194">J189</f>
        <v>43923</v>
      </c>
      <c r="L189" s="263">
        <f>$L$11</f>
        <v>10</v>
      </c>
      <c r="M189" s="264" t="s">
        <v>243</v>
      </c>
      <c r="N189" s="246" t="str">
        <f>$N$11</f>
        <v>危険品受託</v>
      </c>
      <c r="O189" s="110">
        <v>50</v>
      </c>
    </row>
    <row r="190" spans="1:15" s="3" customFormat="1" ht="18" customHeight="1" hidden="1" thickBot="1">
      <c r="A190" s="255" t="s">
        <v>263</v>
      </c>
      <c r="B190" s="256" t="s">
        <v>264</v>
      </c>
      <c r="C190" s="257" t="str">
        <f>IF((ISBLANK($C$11)),"----",(($C$11)+($O$7*O190)))</f>
        <v>----</v>
      </c>
      <c r="D190" s="258" t="str">
        <f t="shared" si="40"/>
        <v>----</v>
      </c>
      <c r="E190" s="259">
        <f>$E$12+($O$7*O190)</f>
        <v>43907</v>
      </c>
      <c r="F190" s="260">
        <f t="shared" si="41"/>
        <v>43907</v>
      </c>
      <c r="G190" s="261">
        <f>$G$12+($O$7*O190)</f>
        <v>43908</v>
      </c>
      <c r="H190" s="259">
        <f>$H$12+($O$7*O190)</f>
        <v>43908</v>
      </c>
      <c r="I190" s="258">
        <f t="shared" si="42"/>
        <v>43908</v>
      </c>
      <c r="J190" s="262">
        <f t="shared" si="39"/>
        <v>43919</v>
      </c>
      <c r="K190" s="258">
        <f t="shared" si="43"/>
        <v>43919</v>
      </c>
      <c r="L190" s="263">
        <f>$L$12</f>
        <v>11</v>
      </c>
      <c r="M190" s="264" t="str">
        <f>$M$12</f>
        <v>TS LINES</v>
      </c>
      <c r="N190" s="246" t="str">
        <f>$N$12</f>
        <v>危険品受託</v>
      </c>
      <c r="O190" s="110">
        <v>50</v>
      </c>
    </row>
    <row r="191" spans="1:15" s="3" customFormat="1" ht="18" customHeight="1" hidden="1" thickBot="1">
      <c r="A191" s="253" t="s">
        <v>106</v>
      </c>
      <c r="B191" s="254" t="s">
        <v>267</v>
      </c>
      <c r="C191" s="205" t="str">
        <f>IF((ISBLANK($C$11)),"----",(($C$11)+($O$7*O191)))</f>
        <v>----</v>
      </c>
      <c r="D191" s="206" t="str">
        <f t="shared" si="40"/>
        <v>----</v>
      </c>
      <c r="E191" s="207">
        <f>$E$13+($O$7*O191)</f>
        <v>43907</v>
      </c>
      <c r="F191" s="80">
        <f t="shared" si="41"/>
        <v>43907</v>
      </c>
      <c r="G191" s="208">
        <f>$G$13+($O$7*O191)</f>
        <v>43909</v>
      </c>
      <c r="H191" s="207">
        <f>$H$13+($O$7*O191)</f>
        <v>43909</v>
      </c>
      <c r="I191" s="206">
        <f t="shared" si="42"/>
        <v>43909</v>
      </c>
      <c r="J191" s="209">
        <f t="shared" si="39"/>
        <v>43917</v>
      </c>
      <c r="K191" s="206">
        <f t="shared" si="43"/>
        <v>43917</v>
      </c>
      <c r="L191" s="233">
        <v>8</v>
      </c>
      <c r="M191" s="82" t="str">
        <f>$M$13</f>
        <v>EVER</v>
      </c>
      <c r="N191" s="210" t="str">
        <f>$N$13</f>
        <v>KAOHSIUNG経由</v>
      </c>
      <c r="O191" s="110">
        <v>50</v>
      </c>
    </row>
    <row r="192" spans="1:15" s="3" customFormat="1" ht="18" customHeight="1" hidden="1" thickBot="1">
      <c r="A192" s="221" t="s">
        <v>200</v>
      </c>
      <c r="B192" s="222" t="s">
        <v>234</v>
      </c>
      <c r="C192" s="223">
        <f>IF((ISBLANK($C$8)),"----",(($C$8)+($O$7*O192)))</f>
        <v>43915</v>
      </c>
      <c r="D192" s="224">
        <f t="shared" si="40"/>
        <v>43915</v>
      </c>
      <c r="E192" s="225">
        <f>$E$8+($O$7*O192)</f>
        <v>43916</v>
      </c>
      <c r="F192" s="226">
        <f t="shared" si="41"/>
        <v>43916</v>
      </c>
      <c r="G192" s="227">
        <f>$G$8+($O$7*O192)</f>
        <v>43917</v>
      </c>
      <c r="H192" s="225">
        <f>$H$8+($O$7*O192)</f>
        <v>43917</v>
      </c>
      <c r="I192" s="224">
        <f t="shared" si="42"/>
        <v>43917</v>
      </c>
      <c r="J192" s="228">
        <f t="shared" si="39"/>
        <v>43926</v>
      </c>
      <c r="K192" s="224">
        <f t="shared" si="43"/>
        <v>43926</v>
      </c>
      <c r="L192" s="229">
        <f>$L$8</f>
        <v>9</v>
      </c>
      <c r="M192" s="230" t="str">
        <f>$M$8</f>
        <v>ONE</v>
      </c>
      <c r="N192" s="231" t="str">
        <f>$N$8</f>
        <v>危険品受託</v>
      </c>
      <c r="O192" s="110">
        <v>51</v>
      </c>
    </row>
    <row r="193" spans="1:15" s="3" customFormat="1" ht="18" customHeight="1" hidden="1" thickBot="1">
      <c r="A193" s="151" t="s">
        <v>253</v>
      </c>
      <c r="B193" s="152" t="s">
        <v>254</v>
      </c>
      <c r="C193" s="153" t="str">
        <f>IF((ISBLANK($C$11)),"----",(($C$11)+($O$7*O193)))</f>
        <v>----</v>
      </c>
      <c r="D193" s="154" t="str">
        <f t="shared" si="40"/>
        <v>----</v>
      </c>
      <c r="E193" s="155">
        <f>$E$9+($O$7*O193)</f>
        <v>43916</v>
      </c>
      <c r="F193" s="156">
        <f t="shared" si="41"/>
        <v>43916</v>
      </c>
      <c r="G193" s="157">
        <f>$G$9+($O$7*O193)</f>
        <v>43917</v>
      </c>
      <c r="H193" s="155">
        <f>$H$9+($O$7*O193)</f>
        <v>43917</v>
      </c>
      <c r="I193" s="154">
        <f t="shared" si="42"/>
        <v>43917</v>
      </c>
      <c r="J193" s="158">
        <f t="shared" si="39"/>
        <v>43926</v>
      </c>
      <c r="K193" s="154">
        <f t="shared" si="43"/>
        <v>43926</v>
      </c>
      <c r="L193" s="232">
        <f>$L$9</f>
        <v>9</v>
      </c>
      <c r="M193" s="159" t="str">
        <f>$M$9</f>
        <v>COSCO</v>
      </c>
      <c r="N193" s="160" t="str">
        <f>$N$9</f>
        <v>危険品受託</v>
      </c>
      <c r="O193" s="110">
        <v>51</v>
      </c>
    </row>
    <row r="194" spans="1:15" s="3" customFormat="1" ht="18" customHeight="1" hidden="1" thickBot="1">
      <c r="A194" s="255" t="s">
        <v>257</v>
      </c>
      <c r="B194" s="256" t="s">
        <v>258</v>
      </c>
      <c r="C194" s="257" t="str">
        <f>IF((ISBLANK($C$11)),"----",(($C$11)+($O$7*O194)))</f>
        <v>----</v>
      </c>
      <c r="D194" s="258" t="str">
        <f t="shared" si="40"/>
        <v>----</v>
      </c>
      <c r="E194" s="259">
        <f>$E$10+($O$7*O194)</f>
        <v>43916</v>
      </c>
      <c r="F194" s="260">
        <f t="shared" si="41"/>
        <v>43916</v>
      </c>
      <c r="G194" s="261">
        <f>$G$10+($O$7*O194)</f>
        <v>43917</v>
      </c>
      <c r="H194" s="259">
        <f>$H$10+($O$7*O194)</f>
        <v>43918</v>
      </c>
      <c r="I194" s="258">
        <f t="shared" si="42"/>
        <v>43918</v>
      </c>
      <c r="J194" s="262">
        <f t="shared" si="39"/>
        <v>43928</v>
      </c>
      <c r="K194" s="258">
        <f t="shared" si="43"/>
        <v>43928</v>
      </c>
      <c r="L194" s="263">
        <f>$L$10</f>
        <v>10</v>
      </c>
      <c r="M194" s="265" t="str">
        <f>$M$10</f>
        <v>TS LINES</v>
      </c>
      <c r="N194" s="246" t="str">
        <f>$N$10</f>
        <v>危険品受託</v>
      </c>
      <c r="O194" s="110">
        <v>51</v>
      </c>
    </row>
    <row r="195" spans="1:15" s="3" customFormat="1" ht="18" customHeight="1" hidden="1" thickBot="1">
      <c r="A195" s="255" t="s">
        <v>238</v>
      </c>
      <c r="B195" s="256"/>
      <c r="C195" s="257" t="str">
        <f>IF((ISBLANK($C$11)),"----",(($C$11)+($O$7*O195)))</f>
        <v>----</v>
      </c>
      <c r="D195" s="258" t="str">
        <f aca="true" t="shared" si="44" ref="D195:D203">C195</f>
        <v>----</v>
      </c>
      <c r="E195" s="259">
        <f>$E$11+($O$7*O195)</f>
        <v>43917</v>
      </c>
      <c r="F195" s="260">
        <f aca="true" t="shared" si="45" ref="F195:F203">E195</f>
        <v>43917</v>
      </c>
      <c r="G195" s="261">
        <f>$G$11+($O$7*O195)</f>
        <v>43920</v>
      </c>
      <c r="H195" s="259">
        <f>$H$11+($O$7*O195)</f>
        <v>43920</v>
      </c>
      <c r="I195" s="258">
        <f aca="true" t="shared" si="46" ref="I195:I203">H195</f>
        <v>43920</v>
      </c>
      <c r="J195" s="262">
        <f t="shared" si="39"/>
        <v>43930</v>
      </c>
      <c r="K195" s="258">
        <f aca="true" t="shared" si="47" ref="K195:K203">J195</f>
        <v>43930</v>
      </c>
      <c r="L195" s="263">
        <f>$L$11</f>
        <v>10</v>
      </c>
      <c r="M195" s="265" t="s">
        <v>243</v>
      </c>
      <c r="N195" s="246" t="str">
        <f>$N$11</f>
        <v>危険品受託</v>
      </c>
      <c r="O195" s="110">
        <v>51</v>
      </c>
    </row>
    <row r="196" spans="1:15" s="3" customFormat="1" ht="18" customHeight="1" hidden="1" thickBot="1">
      <c r="A196" s="255" t="s">
        <v>265</v>
      </c>
      <c r="B196" s="256" t="s">
        <v>264</v>
      </c>
      <c r="C196" s="257" t="str">
        <f>IF((ISBLANK($C$11)),"----",(($C$11)+($O$7*O196)))</f>
        <v>----</v>
      </c>
      <c r="D196" s="258" t="str">
        <f t="shared" si="44"/>
        <v>----</v>
      </c>
      <c r="E196" s="259">
        <f>$E$12+($O$7*O196)</f>
        <v>43914</v>
      </c>
      <c r="F196" s="260">
        <f t="shared" si="45"/>
        <v>43914</v>
      </c>
      <c r="G196" s="261">
        <f>$G$12+($O$7*O196)</f>
        <v>43915</v>
      </c>
      <c r="H196" s="259">
        <f>$H$12+($O$7*O196)</f>
        <v>43915</v>
      </c>
      <c r="I196" s="258">
        <f t="shared" si="46"/>
        <v>43915</v>
      </c>
      <c r="J196" s="262">
        <f t="shared" si="39"/>
        <v>43926</v>
      </c>
      <c r="K196" s="258">
        <f t="shared" si="47"/>
        <v>43926</v>
      </c>
      <c r="L196" s="263">
        <f>$L$12</f>
        <v>11</v>
      </c>
      <c r="M196" s="264" t="str">
        <f>$M$12</f>
        <v>TS LINES</v>
      </c>
      <c r="N196" s="246" t="str">
        <f>$N$12</f>
        <v>危険品受託</v>
      </c>
      <c r="O196" s="110">
        <v>51</v>
      </c>
    </row>
    <row r="197" spans="1:15" s="3" customFormat="1" ht="18" customHeight="1" hidden="1" thickBot="1">
      <c r="A197" s="253" t="s">
        <v>129</v>
      </c>
      <c r="B197" s="254" t="s">
        <v>268</v>
      </c>
      <c r="C197" s="236" t="str">
        <f>IF((ISBLANK($C$11)),"----",(($C$11)+($O$7*O197)))</f>
        <v>----</v>
      </c>
      <c r="D197" s="162" t="str">
        <f t="shared" si="44"/>
        <v>----</v>
      </c>
      <c r="E197" s="247">
        <f>$E$13+($O$7*O197)</f>
        <v>43914</v>
      </c>
      <c r="F197" s="248">
        <f t="shared" si="45"/>
        <v>43914</v>
      </c>
      <c r="G197" s="249">
        <f>$G$13+($O$7*O197)</f>
        <v>43916</v>
      </c>
      <c r="H197" s="247">
        <f>$H$13+($O$7*O197)</f>
        <v>43916</v>
      </c>
      <c r="I197" s="162">
        <f t="shared" si="46"/>
        <v>43916</v>
      </c>
      <c r="J197" s="161">
        <f t="shared" si="39"/>
        <v>43925</v>
      </c>
      <c r="K197" s="162">
        <f t="shared" si="47"/>
        <v>43925</v>
      </c>
      <c r="L197" s="250">
        <f>$L$13</f>
        <v>9</v>
      </c>
      <c r="M197" s="243" t="str">
        <f>$M$13</f>
        <v>EVER</v>
      </c>
      <c r="N197" s="251" t="str">
        <f>$N$13</f>
        <v>KAOHSIUNG経由</v>
      </c>
      <c r="O197" s="110">
        <v>51</v>
      </c>
    </row>
    <row r="198" spans="1:15" s="3" customFormat="1" ht="18" customHeight="1" hidden="1">
      <c r="A198" s="221" t="s">
        <v>111</v>
      </c>
      <c r="B198" s="222" t="s">
        <v>249</v>
      </c>
      <c r="C198" s="223">
        <f>IF((ISBLANK($C$8)),"----",(($C$8)+($O$7*O198)))</f>
        <v>43922</v>
      </c>
      <c r="D198" s="224">
        <f t="shared" si="44"/>
        <v>43922</v>
      </c>
      <c r="E198" s="225">
        <f>$E$8+($O$7*O198)</f>
        <v>43923</v>
      </c>
      <c r="F198" s="226">
        <f t="shared" si="45"/>
        <v>43923</v>
      </c>
      <c r="G198" s="227">
        <f>$G$8+($O$7*O198)</f>
        <v>43924</v>
      </c>
      <c r="H198" s="225">
        <f>$H$8+($O$7*O198)</f>
        <v>43924</v>
      </c>
      <c r="I198" s="224">
        <f t="shared" si="46"/>
        <v>43924</v>
      </c>
      <c r="J198" s="228">
        <f t="shared" si="39"/>
        <v>43933</v>
      </c>
      <c r="K198" s="224">
        <f t="shared" si="47"/>
        <v>43933</v>
      </c>
      <c r="L198" s="229">
        <f>$L$8</f>
        <v>9</v>
      </c>
      <c r="M198" s="230" t="str">
        <f>$M$8</f>
        <v>ONE</v>
      </c>
      <c r="N198" s="245" t="str">
        <f>$N$8</f>
        <v>危険品受託</v>
      </c>
      <c r="O198" s="4">
        <v>52</v>
      </c>
    </row>
    <row r="199" spans="1:15" s="4" customFormat="1" ht="14.25" customHeight="1" hidden="1">
      <c r="A199" s="151" t="s">
        <v>128</v>
      </c>
      <c r="B199" s="152" t="s">
        <v>254</v>
      </c>
      <c r="C199" s="153" t="str">
        <f>IF((ISBLANK($C$11)),"----",(($C$11)+($O$7*O199)))</f>
        <v>----</v>
      </c>
      <c r="D199" s="154" t="str">
        <f t="shared" si="44"/>
        <v>----</v>
      </c>
      <c r="E199" s="155">
        <f>$E$9+($O$7*O199)</f>
        <v>43923</v>
      </c>
      <c r="F199" s="156">
        <f t="shared" si="45"/>
        <v>43923</v>
      </c>
      <c r="G199" s="157">
        <f>$G$9+($O$7*O199)</f>
        <v>43924</v>
      </c>
      <c r="H199" s="155">
        <f>$H$9+($O$7*O199)</f>
        <v>43924</v>
      </c>
      <c r="I199" s="154">
        <f t="shared" si="46"/>
        <v>43924</v>
      </c>
      <c r="J199" s="158">
        <f t="shared" si="39"/>
        <v>43933</v>
      </c>
      <c r="K199" s="154">
        <f t="shared" si="47"/>
        <v>43933</v>
      </c>
      <c r="L199" s="232">
        <f>$L$9</f>
        <v>9</v>
      </c>
      <c r="M199" s="159" t="str">
        <f>$M$9</f>
        <v>COSCO</v>
      </c>
      <c r="N199" s="246" t="str">
        <f>$N$9</f>
        <v>危険品受託</v>
      </c>
      <c r="O199" s="4">
        <v>52</v>
      </c>
    </row>
    <row r="200" spans="1:15" s="4" customFormat="1" ht="17.25" customHeight="1" hidden="1">
      <c r="A200" s="255" t="s">
        <v>259</v>
      </c>
      <c r="B200" s="256" t="s">
        <v>260</v>
      </c>
      <c r="C200" s="257" t="str">
        <f>IF((ISBLANK($C$11)),"----",(($C$11)+($O$7*O200)))</f>
        <v>----</v>
      </c>
      <c r="D200" s="258" t="str">
        <f t="shared" si="44"/>
        <v>----</v>
      </c>
      <c r="E200" s="259">
        <f>$E$10+($O$7*O200)</f>
        <v>43923</v>
      </c>
      <c r="F200" s="260">
        <f t="shared" si="45"/>
        <v>43923</v>
      </c>
      <c r="G200" s="261">
        <f>$G$10+($O$7*O200)</f>
        <v>43924</v>
      </c>
      <c r="H200" s="259">
        <f>$H$10+($O$7*O200)</f>
        <v>43925</v>
      </c>
      <c r="I200" s="258">
        <f t="shared" si="46"/>
        <v>43925</v>
      </c>
      <c r="J200" s="262">
        <f aca="true" t="shared" si="48" ref="J200:J206">H200+L200</f>
        <v>43935</v>
      </c>
      <c r="K200" s="258">
        <f t="shared" si="47"/>
        <v>43935</v>
      </c>
      <c r="L200" s="263">
        <v>10</v>
      </c>
      <c r="M200" s="264" t="str">
        <f>$M$10</f>
        <v>TS LINES</v>
      </c>
      <c r="N200" s="246" t="str">
        <f>$N$10</f>
        <v>危険品受託</v>
      </c>
      <c r="O200" s="4">
        <v>52</v>
      </c>
    </row>
    <row r="201" spans="1:15" s="4" customFormat="1" ht="17.25" customHeight="1" hidden="1">
      <c r="A201" s="255" t="s">
        <v>238</v>
      </c>
      <c r="B201" s="256"/>
      <c r="C201" s="257" t="str">
        <f>IF((ISBLANK($C$11)),"----",(($C$11)+($O$7*O201)))</f>
        <v>----</v>
      </c>
      <c r="D201" s="258" t="str">
        <f t="shared" si="44"/>
        <v>----</v>
      </c>
      <c r="E201" s="259">
        <f>$E$11+($O$7*O201)</f>
        <v>43924</v>
      </c>
      <c r="F201" s="260">
        <f t="shared" si="45"/>
        <v>43924</v>
      </c>
      <c r="G201" s="261">
        <f>$G$11+($O$7*O201)</f>
        <v>43927</v>
      </c>
      <c r="H201" s="259">
        <f>$H$11+($O$7*O201)</f>
        <v>43927</v>
      </c>
      <c r="I201" s="258">
        <f t="shared" si="46"/>
        <v>43927</v>
      </c>
      <c r="J201" s="262">
        <f t="shared" si="48"/>
        <v>43937</v>
      </c>
      <c r="K201" s="258">
        <f t="shared" si="47"/>
        <v>43937</v>
      </c>
      <c r="L201" s="263">
        <f>$L$11</f>
        <v>10</v>
      </c>
      <c r="M201" s="264" t="str">
        <f>$M$11</f>
        <v>SITC</v>
      </c>
      <c r="N201" s="246" t="str">
        <f>$N$11</f>
        <v>危険品受託</v>
      </c>
      <c r="O201" s="4">
        <v>52</v>
      </c>
    </row>
    <row r="202" spans="1:15" s="4" customFormat="1" ht="17.25" customHeight="1" hidden="1">
      <c r="A202" s="255" t="s">
        <v>266</v>
      </c>
      <c r="B202" s="256" t="s">
        <v>260</v>
      </c>
      <c r="C202" s="257" t="str">
        <f>IF((ISBLANK($C$11)),"----",(($C$11)+($O$7*O202)))</f>
        <v>----</v>
      </c>
      <c r="D202" s="258" t="str">
        <f t="shared" si="44"/>
        <v>----</v>
      </c>
      <c r="E202" s="259">
        <f>$E$12+($O$7*O202)</f>
        <v>43921</v>
      </c>
      <c r="F202" s="260">
        <f t="shared" si="45"/>
        <v>43921</v>
      </c>
      <c r="G202" s="261">
        <f>$G$12+($O$7*O202)</f>
        <v>43922</v>
      </c>
      <c r="H202" s="259">
        <f>$H$12+($O$7*O202)</f>
        <v>43922</v>
      </c>
      <c r="I202" s="258">
        <f t="shared" si="46"/>
        <v>43922</v>
      </c>
      <c r="J202" s="262">
        <f t="shared" si="48"/>
        <v>43933</v>
      </c>
      <c r="K202" s="258">
        <f t="shared" si="47"/>
        <v>43933</v>
      </c>
      <c r="L202" s="263">
        <v>11</v>
      </c>
      <c r="M202" s="264" t="str">
        <f>$M$12</f>
        <v>TS LINES</v>
      </c>
      <c r="N202" s="246" t="str">
        <f>$N$12</f>
        <v>危険品受託</v>
      </c>
      <c r="O202" s="4">
        <v>52</v>
      </c>
    </row>
    <row r="203" spans="1:15" s="23" customFormat="1" ht="17.25" customHeight="1" hidden="1" thickBot="1">
      <c r="A203" s="253" t="s">
        <v>109</v>
      </c>
      <c r="B203" s="254" t="s">
        <v>269</v>
      </c>
      <c r="C203" s="236" t="str">
        <f>IF((ISBLANK($C$11)),"----",(($C$11)+($O$7*O203)))</f>
        <v>----</v>
      </c>
      <c r="D203" s="162" t="str">
        <f t="shared" si="44"/>
        <v>----</v>
      </c>
      <c r="E203" s="247">
        <f>$E$13+($O$7*O203)</f>
        <v>43921</v>
      </c>
      <c r="F203" s="248">
        <f t="shared" si="45"/>
        <v>43921</v>
      </c>
      <c r="G203" s="249">
        <f>$G$13+($O$7*O203)</f>
        <v>43923</v>
      </c>
      <c r="H203" s="247">
        <f>$H$13+($O$7*O203)</f>
        <v>43923</v>
      </c>
      <c r="I203" s="162">
        <f t="shared" si="46"/>
        <v>43923</v>
      </c>
      <c r="J203" s="161">
        <f t="shared" si="48"/>
        <v>43932</v>
      </c>
      <c r="K203" s="162">
        <f t="shared" si="47"/>
        <v>43932</v>
      </c>
      <c r="L203" s="250">
        <v>9</v>
      </c>
      <c r="M203" s="243" t="str">
        <f>$M$13</f>
        <v>EVER</v>
      </c>
      <c r="N203" s="160" t="str">
        <f>$N$13</f>
        <v>KAOHSIUNG経由</v>
      </c>
      <c r="O203" s="4">
        <v>52</v>
      </c>
    </row>
    <row r="204" spans="1:15" s="23" customFormat="1" ht="17.25" customHeight="1" hidden="1">
      <c r="A204" s="221" t="s">
        <v>248</v>
      </c>
      <c r="B204" s="222" t="s">
        <v>168</v>
      </c>
      <c r="C204" s="223">
        <f>IF((ISBLANK($C$8)),"----",(($C$8)+($O$7*O204)))</f>
        <v>43929</v>
      </c>
      <c r="D204" s="224">
        <f>C204</f>
        <v>43929</v>
      </c>
      <c r="E204" s="225">
        <f>$E$8+($O$7*O204)</f>
        <v>43930</v>
      </c>
      <c r="F204" s="226">
        <f>E204</f>
        <v>43930</v>
      </c>
      <c r="G204" s="227">
        <f>$G$8+($O$7*O204)</f>
        <v>43931</v>
      </c>
      <c r="H204" s="225">
        <f>$H$8+($O$7*O204)</f>
        <v>43931</v>
      </c>
      <c r="I204" s="224">
        <f>H204</f>
        <v>43931</v>
      </c>
      <c r="J204" s="228">
        <f t="shared" si="48"/>
        <v>43940</v>
      </c>
      <c r="K204" s="224">
        <f>J204</f>
        <v>43940</v>
      </c>
      <c r="L204" s="229">
        <f>$L$8</f>
        <v>9</v>
      </c>
      <c r="M204" s="230" t="str">
        <f>$M$8</f>
        <v>ONE</v>
      </c>
      <c r="N204" s="231" t="str">
        <f>$N$8</f>
        <v>危険品受託</v>
      </c>
      <c r="O204" s="4">
        <v>53</v>
      </c>
    </row>
    <row r="205" spans="1:15" s="23" customFormat="1" ht="17.25" customHeight="1" hidden="1">
      <c r="A205" s="151" t="s">
        <v>98</v>
      </c>
      <c r="B205" s="152" t="s">
        <v>254</v>
      </c>
      <c r="C205" s="153" t="str">
        <f>IF((ISBLANK($C$11)),"----",(($C$11)+($O$7*O205)))</f>
        <v>----</v>
      </c>
      <c r="D205" s="154" t="str">
        <f>C205</f>
        <v>----</v>
      </c>
      <c r="E205" s="155">
        <f>$E$9+($O$7*O205)</f>
        <v>43930</v>
      </c>
      <c r="F205" s="156">
        <f>E205</f>
        <v>43930</v>
      </c>
      <c r="G205" s="157">
        <f>$G$9+($O$7*O205)</f>
        <v>43931</v>
      </c>
      <c r="H205" s="155">
        <f>$H$9+($O$7*O205)</f>
        <v>43931</v>
      </c>
      <c r="I205" s="154">
        <f>H205</f>
        <v>43931</v>
      </c>
      <c r="J205" s="158">
        <f t="shared" si="48"/>
        <v>43940</v>
      </c>
      <c r="K205" s="154">
        <f>J205</f>
        <v>43940</v>
      </c>
      <c r="L205" s="232">
        <f>$L$9</f>
        <v>9</v>
      </c>
      <c r="M205" s="159" t="str">
        <f>$M$9</f>
        <v>COSCO</v>
      </c>
      <c r="N205" s="160" t="str">
        <f>$N$9</f>
        <v>危険品受託</v>
      </c>
      <c r="O205" s="23">
        <v>53</v>
      </c>
    </row>
    <row r="206" spans="1:15" ht="17.25" customHeight="1" hidden="1">
      <c r="A206" s="255" t="s">
        <v>228</v>
      </c>
      <c r="B206" s="256" t="s">
        <v>261</v>
      </c>
      <c r="C206" s="257" t="str">
        <f>IF((ISBLANK($C$11)),"----",(($C$11)+($O$7*O206)))</f>
        <v>----</v>
      </c>
      <c r="D206" s="258" t="str">
        <f>C206</f>
        <v>----</v>
      </c>
      <c r="E206" s="259">
        <f>$E$10+($O$7*O206)</f>
        <v>43930</v>
      </c>
      <c r="F206" s="260">
        <f>E206</f>
        <v>43930</v>
      </c>
      <c r="G206" s="261">
        <f>$G$10+($O$7*O206)</f>
        <v>43931</v>
      </c>
      <c r="H206" s="259">
        <f>$H$10+($O$7*O206)</f>
        <v>43932</v>
      </c>
      <c r="I206" s="258">
        <f>H206</f>
        <v>43932</v>
      </c>
      <c r="J206" s="262">
        <f t="shared" si="48"/>
        <v>43942</v>
      </c>
      <c r="K206" s="258">
        <f>J206</f>
        <v>43942</v>
      </c>
      <c r="L206" s="263">
        <v>10</v>
      </c>
      <c r="M206" s="264" t="str">
        <f>$M$10</f>
        <v>TS LINES</v>
      </c>
      <c r="N206" s="246" t="str">
        <f>$N$10</f>
        <v>危険品受託</v>
      </c>
      <c r="O206" s="1">
        <v>53</v>
      </c>
    </row>
    <row r="207" spans="1:15" ht="17.25" customHeight="1" hidden="1">
      <c r="A207" s="255" t="s">
        <v>238</v>
      </c>
      <c r="B207" s="256"/>
      <c r="C207" s="257" t="s">
        <v>242</v>
      </c>
      <c r="D207" s="258" t="s">
        <v>242</v>
      </c>
      <c r="E207" s="259">
        <v>43903</v>
      </c>
      <c r="F207" s="260">
        <v>43903</v>
      </c>
      <c r="G207" s="261">
        <v>43906</v>
      </c>
      <c r="H207" s="259">
        <f>$H$11+($O$7*O207)</f>
        <v>43934</v>
      </c>
      <c r="I207" s="258">
        <v>43906</v>
      </c>
      <c r="J207" s="262">
        <v>43916</v>
      </c>
      <c r="K207" s="258">
        <v>43916</v>
      </c>
      <c r="L207" s="263">
        <v>10</v>
      </c>
      <c r="M207" s="264" t="s">
        <v>243</v>
      </c>
      <c r="N207" s="246" t="str">
        <f>$N$11</f>
        <v>危険品受託</v>
      </c>
      <c r="O207" s="1">
        <v>53</v>
      </c>
    </row>
    <row r="208" spans="1:15" s="22" customFormat="1" ht="15.75" customHeight="1" hidden="1">
      <c r="A208" s="255" t="s">
        <v>263</v>
      </c>
      <c r="B208" s="256" t="s">
        <v>260</v>
      </c>
      <c r="C208" s="257" t="str">
        <f>IF((ISBLANK($C$11)),"----",(($C$11)+($O$7*O208)))</f>
        <v>----</v>
      </c>
      <c r="D208" s="258" t="str">
        <f>C208</f>
        <v>----</v>
      </c>
      <c r="E208" s="259">
        <f>$E$12+($O$7*O208)</f>
        <v>43928</v>
      </c>
      <c r="F208" s="260">
        <f>E208</f>
        <v>43928</v>
      </c>
      <c r="G208" s="261">
        <f>$G$12+($O$7*O208)</f>
        <v>43929</v>
      </c>
      <c r="H208" s="259">
        <f>$H$12+($O$7*O208)</f>
        <v>43929</v>
      </c>
      <c r="I208" s="258">
        <f>H208</f>
        <v>43929</v>
      </c>
      <c r="J208" s="262">
        <f>H208+L208</f>
        <v>43940</v>
      </c>
      <c r="K208" s="258">
        <f>J208</f>
        <v>43940</v>
      </c>
      <c r="L208" s="263">
        <v>11</v>
      </c>
      <c r="M208" s="264" t="str">
        <f>$M$12</f>
        <v>TS LINES</v>
      </c>
      <c r="N208" s="246" t="str">
        <f>$N$12</f>
        <v>危険品受託</v>
      </c>
      <c r="O208" s="22">
        <v>53</v>
      </c>
    </row>
    <row r="209" spans="1:15" ht="17.25" customHeight="1" hidden="1" thickBot="1">
      <c r="A209" s="253" t="s">
        <v>161</v>
      </c>
      <c r="B209" s="254" t="s">
        <v>270</v>
      </c>
      <c r="C209" s="236" t="str">
        <f>IF((ISBLANK($C$11)),"----",(($C$11)+($O$7*O209)))</f>
        <v>----</v>
      </c>
      <c r="D209" s="162" t="str">
        <f>C209</f>
        <v>----</v>
      </c>
      <c r="E209" s="247">
        <f>$E$13+($O$7*O209)</f>
        <v>43928</v>
      </c>
      <c r="F209" s="248">
        <f>E209</f>
        <v>43928</v>
      </c>
      <c r="G209" s="249">
        <f>$G$13+($O$7*O209)</f>
        <v>43930</v>
      </c>
      <c r="H209" s="247">
        <f>$H$13+($O$7*O209)</f>
        <v>43930</v>
      </c>
      <c r="I209" s="162">
        <f>H209</f>
        <v>43930</v>
      </c>
      <c r="J209" s="161">
        <f>H209+L209</f>
        <v>43939</v>
      </c>
      <c r="K209" s="162">
        <f>J209</f>
        <v>43939</v>
      </c>
      <c r="L209" s="250">
        <v>9</v>
      </c>
      <c r="M209" s="243" t="str">
        <f>$M$13</f>
        <v>EVER</v>
      </c>
      <c r="N209" s="251" t="str">
        <f>$N$13</f>
        <v>KAOHSIUNG経由</v>
      </c>
      <c r="O209" s="1">
        <v>53</v>
      </c>
    </row>
    <row r="210" spans="1:15" s="280" customFormat="1" ht="18" customHeight="1" hidden="1" thickBot="1">
      <c r="A210" s="268" t="s">
        <v>250</v>
      </c>
      <c r="B210" s="269" t="s">
        <v>251</v>
      </c>
      <c r="C210" s="270">
        <f>IF((ISBLANK($C$8)),"----",(($C$8)+($O$7*O210)))</f>
        <v>43936</v>
      </c>
      <c r="D210" s="271">
        <f>C210</f>
        <v>43936</v>
      </c>
      <c r="E210" s="272">
        <f>$E$8+($O$7*O210)</f>
        <v>43937</v>
      </c>
      <c r="F210" s="273">
        <f>E210</f>
        <v>43937</v>
      </c>
      <c r="G210" s="274">
        <f>$G$8+($O$7*O210)</f>
        <v>43938</v>
      </c>
      <c r="H210" s="272">
        <f>$H$8+($O$7*O210)</f>
        <v>43938</v>
      </c>
      <c r="I210" s="271">
        <f>H210</f>
        <v>43938</v>
      </c>
      <c r="J210" s="275">
        <f>H210+L210</f>
        <v>43947</v>
      </c>
      <c r="K210" s="271">
        <f>J210</f>
        <v>43947</v>
      </c>
      <c r="L210" s="276">
        <f>$L$8</f>
        <v>9</v>
      </c>
      <c r="M210" s="277" t="str">
        <f>$M$8</f>
        <v>ONE</v>
      </c>
      <c r="N210" s="278" t="str">
        <f>$N$8</f>
        <v>危険品受託</v>
      </c>
      <c r="O210" s="279">
        <v>54</v>
      </c>
    </row>
    <row r="211" spans="1:15" s="3" customFormat="1" ht="18" customHeight="1" hidden="1" thickBot="1">
      <c r="A211" s="151" t="s">
        <v>253</v>
      </c>
      <c r="B211" s="152" t="s">
        <v>255</v>
      </c>
      <c r="C211" s="153" t="str">
        <f>IF((ISBLANK($C$11)),"----",(($C$11)+($O$7*O211)))</f>
        <v>----</v>
      </c>
      <c r="D211" s="154" t="str">
        <f>C211</f>
        <v>----</v>
      </c>
      <c r="E211" s="155">
        <f>$E$9+($O$7*O211)</f>
        <v>43937</v>
      </c>
      <c r="F211" s="156">
        <f>E211</f>
        <v>43937</v>
      </c>
      <c r="G211" s="157">
        <f>$G$9+($O$7*O211)</f>
        <v>43938</v>
      </c>
      <c r="H211" s="155">
        <f>$H$9+($O$7*O211)</f>
        <v>43938</v>
      </c>
      <c r="I211" s="154">
        <f>H211</f>
        <v>43938</v>
      </c>
      <c r="J211" s="158">
        <f aca="true" t="shared" si="49" ref="J211:J221">H211+L211</f>
        <v>43947</v>
      </c>
      <c r="K211" s="154">
        <f>J211</f>
        <v>43947</v>
      </c>
      <c r="L211" s="232">
        <f>$L$9</f>
        <v>9</v>
      </c>
      <c r="M211" s="159" t="str">
        <f>$M$9</f>
        <v>COSCO</v>
      </c>
      <c r="N211" s="160" t="str">
        <f>$N$9</f>
        <v>危険品受託</v>
      </c>
      <c r="O211" s="110">
        <v>54</v>
      </c>
    </row>
    <row r="212" spans="1:15" s="280" customFormat="1" ht="18" customHeight="1" hidden="1" thickBot="1">
      <c r="A212" s="281" t="s">
        <v>257</v>
      </c>
      <c r="B212" s="282" t="s">
        <v>256</v>
      </c>
      <c r="C212" s="283" t="str">
        <f>IF((ISBLANK($C$11)),"----",(($C$11)+($O$7*O212)))</f>
        <v>----</v>
      </c>
      <c r="D212" s="284" t="str">
        <f>C212</f>
        <v>----</v>
      </c>
      <c r="E212" s="285">
        <f>$E$10+($O$7*O212)</f>
        <v>43937</v>
      </c>
      <c r="F212" s="286">
        <f>E212</f>
        <v>43937</v>
      </c>
      <c r="G212" s="287">
        <f>$G$10+($O$7*O212)</f>
        <v>43938</v>
      </c>
      <c r="H212" s="285">
        <f>$H$10+($O$7*O212)</f>
        <v>43939</v>
      </c>
      <c r="I212" s="284">
        <f>H212</f>
        <v>43939</v>
      </c>
      <c r="J212" s="288">
        <f t="shared" si="49"/>
        <v>43949</v>
      </c>
      <c r="K212" s="284">
        <f>J212</f>
        <v>43949</v>
      </c>
      <c r="L212" s="289">
        <f>$L$10</f>
        <v>10</v>
      </c>
      <c r="M212" s="290" t="str">
        <f>$M$10</f>
        <v>TS LINES</v>
      </c>
      <c r="N212" s="291" t="str">
        <f>$N$10</f>
        <v>危険品受託</v>
      </c>
      <c r="O212" s="279">
        <v>54</v>
      </c>
    </row>
    <row r="213" spans="1:15" s="3" customFormat="1" ht="18" customHeight="1" hidden="1" thickBot="1">
      <c r="A213" s="255" t="s">
        <v>72</v>
      </c>
      <c r="B213" s="256" t="s">
        <v>278</v>
      </c>
      <c r="C213" s="257" t="str">
        <f>IF((ISBLANK($C$11)),"----",(($C$11)+($O$7*O213)))</f>
        <v>----</v>
      </c>
      <c r="D213" s="258" t="str">
        <f aca="true" t="shared" si="50" ref="D213:D218">C213</f>
        <v>----</v>
      </c>
      <c r="E213" s="259">
        <f>$E$11+($O$7*O213)</f>
        <v>43938</v>
      </c>
      <c r="F213" s="260">
        <f aca="true" t="shared" si="51" ref="F213:F218">E213</f>
        <v>43938</v>
      </c>
      <c r="G213" s="261">
        <f>$G$11+($O$7*O213)</f>
        <v>43941</v>
      </c>
      <c r="H213" s="259">
        <f>$H$11+($O$7*O213)</f>
        <v>43941</v>
      </c>
      <c r="I213" s="258">
        <f aca="true" t="shared" si="52" ref="I213:I218">H213</f>
        <v>43941</v>
      </c>
      <c r="J213" s="262">
        <f t="shared" si="49"/>
        <v>43951</v>
      </c>
      <c r="K213" s="258">
        <f aca="true" t="shared" si="53" ref="K213:K218">J213</f>
        <v>43951</v>
      </c>
      <c r="L213" s="263">
        <f>$L$11</f>
        <v>10</v>
      </c>
      <c r="M213" s="264" t="s">
        <v>243</v>
      </c>
      <c r="N213" s="246" t="str">
        <f>$N$11</f>
        <v>危険品受託</v>
      </c>
      <c r="O213" s="110">
        <v>54</v>
      </c>
    </row>
    <row r="214" spans="1:15" s="280" customFormat="1" ht="18" customHeight="1" hidden="1" thickBot="1">
      <c r="A214" s="292" t="s">
        <v>265</v>
      </c>
      <c r="B214" s="293" t="s">
        <v>260</v>
      </c>
      <c r="C214" s="294" t="str">
        <f>IF((ISBLANK($C$11)),"----",(($C$11)+($O$7*O214)))</f>
        <v>----</v>
      </c>
      <c r="D214" s="295" t="str">
        <f t="shared" si="50"/>
        <v>----</v>
      </c>
      <c r="E214" s="296">
        <f>$E$12+($O$7*O214)</f>
        <v>43935</v>
      </c>
      <c r="F214" s="297">
        <f t="shared" si="51"/>
        <v>43935</v>
      </c>
      <c r="G214" s="298">
        <f>$G$12+($O$7*O214)</f>
        <v>43936</v>
      </c>
      <c r="H214" s="296">
        <f>$H$12+($O$7*O214)</f>
        <v>43936</v>
      </c>
      <c r="I214" s="295">
        <f t="shared" si="52"/>
        <v>43936</v>
      </c>
      <c r="J214" s="299">
        <f t="shared" si="49"/>
        <v>43947</v>
      </c>
      <c r="K214" s="295">
        <f t="shared" si="53"/>
        <v>43947</v>
      </c>
      <c r="L214" s="300">
        <f>$L$12</f>
        <v>11</v>
      </c>
      <c r="M214" s="301" t="str">
        <f>$M$12</f>
        <v>TS LINES</v>
      </c>
      <c r="N214" s="302" t="str">
        <f>$N$12</f>
        <v>危険品受託</v>
      </c>
      <c r="O214" s="279">
        <v>54</v>
      </c>
    </row>
    <row r="215" spans="1:15" s="3" customFormat="1" ht="18" customHeight="1" hidden="1" thickBot="1">
      <c r="A215" s="253" t="s">
        <v>106</v>
      </c>
      <c r="B215" s="254" t="s">
        <v>271</v>
      </c>
      <c r="C215" s="205" t="str">
        <f>IF((ISBLANK($C$11)),"----",(($C$11)+($O$7*O215)))</f>
        <v>----</v>
      </c>
      <c r="D215" s="206" t="str">
        <f t="shared" si="50"/>
        <v>----</v>
      </c>
      <c r="E215" s="207">
        <f>$E$13+($O$7*O215)</f>
        <v>43935</v>
      </c>
      <c r="F215" s="80">
        <f t="shared" si="51"/>
        <v>43935</v>
      </c>
      <c r="G215" s="208">
        <f>$G$13+($O$7*O215)</f>
        <v>43937</v>
      </c>
      <c r="H215" s="207">
        <f>$H$13+($O$7*O215)</f>
        <v>43937</v>
      </c>
      <c r="I215" s="206">
        <f t="shared" si="52"/>
        <v>43937</v>
      </c>
      <c r="J215" s="209">
        <f t="shared" si="49"/>
        <v>43946</v>
      </c>
      <c r="K215" s="206">
        <f t="shared" si="53"/>
        <v>43946</v>
      </c>
      <c r="L215" s="233">
        <f>$L$13</f>
        <v>9</v>
      </c>
      <c r="M215" s="82" t="str">
        <f>$M$13</f>
        <v>EVER</v>
      </c>
      <c r="N215" s="210" t="str">
        <f>$N$13</f>
        <v>KAOHSIUNG経由</v>
      </c>
      <c r="O215" s="110">
        <v>54</v>
      </c>
    </row>
    <row r="216" spans="1:15" s="280" customFormat="1" ht="18" customHeight="1" hidden="1" thickBot="1">
      <c r="A216" s="268" t="s">
        <v>111</v>
      </c>
      <c r="B216" s="269" t="s">
        <v>252</v>
      </c>
      <c r="C216" s="270">
        <f>IF((ISBLANK($C$8)),"----",(($C$8)+($O$7*O216)))</f>
        <v>43943</v>
      </c>
      <c r="D216" s="271">
        <f t="shared" si="50"/>
        <v>43943</v>
      </c>
      <c r="E216" s="272">
        <f>$E$8+($O$7*O216)</f>
        <v>43944</v>
      </c>
      <c r="F216" s="273">
        <f t="shared" si="51"/>
        <v>43944</v>
      </c>
      <c r="G216" s="274">
        <f>$G$8+($O$7*O216)</f>
        <v>43945</v>
      </c>
      <c r="H216" s="272">
        <f>$H$8+($O$7*O216)</f>
        <v>43945</v>
      </c>
      <c r="I216" s="271">
        <f t="shared" si="52"/>
        <v>43945</v>
      </c>
      <c r="J216" s="275">
        <f t="shared" si="49"/>
        <v>43954</v>
      </c>
      <c r="K216" s="271">
        <f t="shared" si="53"/>
        <v>43954</v>
      </c>
      <c r="L216" s="276">
        <f>$L$8</f>
        <v>9</v>
      </c>
      <c r="M216" s="277" t="str">
        <f>$M$8</f>
        <v>ONE</v>
      </c>
      <c r="N216" s="278" t="str">
        <f>$N$8</f>
        <v>危険品受託</v>
      </c>
      <c r="O216" s="279">
        <v>55</v>
      </c>
    </row>
    <row r="217" spans="1:15" s="3" customFormat="1" ht="18" customHeight="1" hidden="1" thickBot="1">
      <c r="A217" s="151" t="s">
        <v>128</v>
      </c>
      <c r="B217" s="152" t="s">
        <v>255</v>
      </c>
      <c r="C217" s="153" t="str">
        <f>IF((ISBLANK($C$11)),"----",(($C$11)+($O$7*O217)))</f>
        <v>----</v>
      </c>
      <c r="D217" s="154" t="str">
        <f t="shared" si="50"/>
        <v>----</v>
      </c>
      <c r="E217" s="155">
        <f>$E$9+($O$7*O217)</f>
        <v>43944</v>
      </c>
      <c r="F217" s="156">
        <f t="shared" si="51"/>
        <v>43944</v>
      </c>
      <c r="G217" s="157">
        <f>$G$9+($O$7*O217)</f>
        <v>43945</v>
      </c>
      <c r="H217" s="155">
        <f>$H$9+($O$7*O217)</f>
        <v>43945</v>
      </c>
      <c r="I217" s="154">
        <f t="shared" si="52"/>
        <v>43945</v>
      </c>
      <c r="J217" s="158">
        <f t="shared" si="49"/>
        <v>43954</v>
      </c>
      <c r="K217" s="154">
        <f t="shared" si="53"/>
        <v>43954</v>
      </c>
      <c r="L217" s="232">
        <f>$L$9</f>
        <v>9</v>
      </c>
      <c r="M217" s="159" t="str">
        <f>$M$9</f>
        <v>COSCO</v>
      </c>
      <c r="N217" s="160" t="str">
        <f>$N$9</f>
        <v>危険品受託</v>
      </c>
      <c r="O217" s="110">
        <v>55</v>
      </c>
    </row>
    <row r="218" spans="1:15" s="280" customFormat="1" ht="18" customHeight="1" hidden="1" thickBot="1">
      <c r="A218" s="292" t="s">
        <v>259</v>
      </c>
      <c r="B218" s="293" t="s">
        <v>258</v>
      </c>
      <c r="C218" s="294" t="str">
        <f>IF((ISBLANK($C$11)),"----",(($C$11)+($O$7*O218)))</f>
        <v>----</v>
      </c>
      <c r="D218" s="295" t="str">
        <f t="shared" si="50"/>
        <v>----</v>
      </c>
      <c r="E218" s="296">
        <f>$E$10+($O$7*O218)</f>
        <v>43944</v>
      </c>
      <c r="F218" s="297">
        <f t="shared" si="51"/>
        <v>43944</v>
      </c>
      <c r="G218" s="298">
        <f>$G$10+($O$7*O218)</f>
        <v>43945</v>
      </c>
      <c r="H218" s="296">
        <f>$H$10+($O$7*O218)</f>
        <v>43946</v>
      </c>
      <c r="I218" s="295">
        <f t="shared" si="52"/>
        <v>43946</v>
      </c>
      <c r="J218" s="299">
        <f t="shared" si="49"/>
        <v>43956</v>
      </c>
      <c r="K218" s="295">
        <f t="shared" si="53"/>
        <v>43956</v>
      </c>
      <c r="L218" s="300">
        <f>$L$10</f>
        <v>10</v>
      </c>
      <c r="M218" s="303" t="str">
        <f>$M$10</f>
        <v>TS LINES</v>
      </c>
      <c r="N218" s="302" t="str">
        <f>$N$10</f>
        <v>危険品受託</v>
      </c>
      <c r="O218" s="279">
        <v>55</v>
      </c>
    </row>
    <row r="219" spans="1:15" s="3" customFormat="1" ht="18" customHeight="1" hidden="1" thickBot="1">
      <c r="A219" s="255" t="s">
        <v>279</v>
      </c>
      <c r="B219" s="256" t="s">
        <v>280</v>
      </c>
      <c r="C219" s="257" t="str">
        <f>IF((ISBLANK($C$11)),"----",(($C$11)+($O$7*O219)))</f>
        <v>----</v>
      </c>
      <c r="D219" s="258" t="str">
        <f aca="true" t="shared" si="54" ref="D219:D227">C219</f>
        <v>----</v>
      </c>
      <c r="E219" s="259">
        <f>$E$11+($O$7*O219)</f>
        <v>43945</v>
      </c>
      <c r="F219" s="260">
        <f aca="true" t="shared" si="55" ref="F219:F227">E219</f>
        <v>43945</v>
      </c>
      <c r="G219" s="261">
        <f>$G$11+($O$7*O219)</f>
        <v>43948</v>
      </c>
      <c r="H219" s="259">
        <f>$H$11+($O$7*O219)</f>
        <v>43948</v>
      </c>
      <c r="I219" s="258">
        <f aca="true" t="shared" si="56" ref="I219:I227">H219</f>
        <v>43948</v>
      </c>
      <c r="J219" s="262">
        <f t="shared" si="49"/>
        <v>43958</v>
      </c>
      <c r="K219" s="258">
        <f aca="true" t="shared" si="57" ref="K219:K227">J219</f>
        <v>43958</v>
      </c>
      <c r="L219" s="263">
        <f>$L$11</f>
        <v>10</v>
      </c>
      <c r="M219" s="265" t="s">
        <v>243</v>
      </c>
      <c r="N219" s="246" t="str">
        <f>$N$11</f>
        <v>危険品受託</v>
      </c>
      <c r="O219" s="110">
        <v>55</v>
      </c>
    </row>
    <row r="220" spans="1:15" s="280" customFormat="1" ht="18" customHeight="1" hidden="1" thickBot="1">
      <c r="A220" s="292" t="s">
        <v>266</v>
      </c>
      <c r="B220" s="293" t="s">
        <v>258</v>
      </c>
      <c r="C220" s="294" t="str">
        <f>IF((ISBLANK($C$11)),"----",(($C$11)+($O$7*O220)))</f>
        <v>----</v>
      </c>
      <c r="D220" s="295" t="str">
        <f t="shared" si="54"/>
        <v>----</v>
      </c>
      <c r="E220" s="296">
        <f>$E$12+($O$7*O220)</f>
        <v>43942</v>
      </c>
      <c r="F220" s="297">
        <f t="shared" si="55"/>
        <v>43942</v>
      </c>
      <c r="G220" s="298">
        <f>$G$12+($O$7*O220)</f>
        <v>43943</v>
      </c>
      <c r="H220" s="296">
        <f>$H$12+($O$7*O220)</f>
        <v>43943</v>
      </c>
      <c r="I220" s="295">
        <f t="shared" si="56"/>
        <v>43943</v>
      </c>
      <c r="J220" s="299">
        <f t="shared" si="49"/>
        <v>43954</v>
      </c>
      <c r="K220" s="295">
        <f t="shared" si="57"/>
        <v>43954</v>
      </c>
      <c r="L220" s="300">
        <f>$L$12</f>
        <v>11</v>
      </c>
      <c r="M220" s="301" t="str">
        <f>$M$12</f>
        <v>TS LINES</v>
      </c>
      <c r="N220" s="302" t="str">
        <f>$N$12</f>
        <v>危険品受託</v>
      </c>
      <c r="O220" s="279">
        <v>55</v>
      </c>
    </row>
    <row r="221" spans="1:15" s="3" customFormat="1" ht="17.25" customHeight="1" hidden="1" thickBot="1">
      <c r="A221" s="253" t="s">
        <v>129</v>
      </c>
      <c r="B221" s="254" t="s">
        <v>275</v>
      </c>
      <c r="C221" s="236" t="str">
        <f>IF((ISBLANK($C$11)),"----",(($C$11)+($O$7*O221)))</f>
        <v>----</v>
      </c>
      <c r="D221" s="162" t="str">
        <f t="shared" si="54"/>
        <v>----</v>
      </c>
      <c r="E221" s="247">
        <f>$E$13+($O$7*O221)</f>
        <v>43942</v>
      </c>
      <c r="F221" s="248">
        <f t="shared" si="55"/>
        <v>43942</v>
      </c>
      <c r="G221" s="249">
        <v>43943</v>
      </c>
      <c r="H221" s="247">
        <v>43943</v>
      </c>
      <c r="I221" s="162">
        <f t="shared" si="56"/>
        <v>43943</v>
      </c>
      <c r="J221" s="161">
        <f t="shared" si="49"/>
        <v>43952</v>
      </c>
      <c r="K221" s="162">
        <f t="shared" si="57"/>
        <v>43952</v>
      </c>
      <c r="L221" s="250">
        <f>$L$13</f>
        <v>9</v>
      </c>
      <c r="M221" s="243" t="str">
        <f>$M$13</f>
        <v>EVER</v>
      </c>
      <c r="N221" s="251" t="str">
        <f>$N$13</f>
        <v>KAOHSIUNG経由</v>
      </c>
      <c r="O221" s="110">
        <v>55</v>
      </c>
    </row>
    <row r="222" spans="1:15" s="280" customFormat="1" ht="18" customHeight="1" hidden="1" thickBot="1">
      <c r="A222" s="268" t="s">
        <v>248</v>
      </c>
      <c r="B222" s="269" t="s">
        <v>170</v>
      </c>
      <c r="C222" s="304">
        <v>43949</v>
      </c>
      <c r="D222" s="305">
        <f t="shared" si="54"/>
        <v>43949</v>
      </c>
      <c r="E222" s="272">
        <f>$E$8+($O$7*O222)</f>
        <v>43951</v>
      </c>
      <c r="F222" s="273">
        <f t="shared" si="55"/>
        <v>43951</v>
      </c>
      <c r="G222" s="274">
        <f>$G$8+($O$7*O222)</f>
        <v>43952</v>
      </c>
      <c r="H222" s="272">
        <f>$H$8+($O$7*O222)</f>
        <v>43952</v>
      </c>
      <c r="I222" s="271">
        <f t="shared" si="56"/>
        <v>43952</v>
      </c>
      <c r="J222" s="275">
        <f aca="true" t="shared" si="58" ref="J222:J227">H222+L222</f>
        <v>43961</v>
      </c>
      <c r="K222" s="271">
        <f t="shared" si="57"/>
        <v>43961</v>
      </c>
      <c r="L222" s="276">
        <f>$L$8</f>
        <v>9</v>
      </c>
      <c r="M222" s="277" t="str">
        <f>$M$8</f>
        <v>ONE</v>
      </c>
      <c r="N222" s="278" t="str">
        <f>$N$8</f>
        <v>危険品受託</v>
      </c>
      <c r="O222" s="279">
        <v>56</v>
      </c>
    </row>
    <row r="223" spans="1:15" s="3" customFormat="1" ht="18" customHeight="1" hidden="1" thickBot="1">
      <c r="A223" s="151" t="s">
        <v>98</v>
      </c>
      <c r="B223" s="152" t="s">
        <v>255</v>
      </c>
      <c r="C223" s="153" t="str">
        <f>IF((ISBLANK($C$11)),"----",(($C$11)+($O$7*O223)))</f>
        <v>----</v>
      </c>
      <c r="D223" s="154" t="str">
        <f t="shared" si="54"/>
        <v>----</v>
      </c>
      <c r="E223" s="155">
        <f>$E$9+($O$7*O223)</f>
        <v>43951</v>
      </c>
      <c r="F223" s="156">
        <f t="shared" si="55"/>
        <v>43951</v>
      </c>
      <c r="G223" s="157">
        <f>$G$9+($O$7*O223)</f>
        <v>43952</v>
      </c>
      <c r="H223" s="155">
        <f>$H$9+($O$7*O223)</f>
        <v>43952</v>
      </c>
      <c r="I223" s="154">
        <f t="shared" si="56"/>
        <v>43952</v>
      </c>
      <c r="J223" s="158">
        <f t="shared" si="58"/>
        <v>43961</v>
      </c>
      <c r="K223" s="154">
        <f t="shared" si="57"/>
        <v>43961</v>
      </c>
      <c r="L223" s="232">
        <f>$L$9</f>
        <v>9</v>
      </c>
      <c r="M223" s="159" t="str">
        <f>$M$9</f>
        <v>COSCO</v>
      </c>
      <c r="N223" s="160" t="str">
        <f>$N$9</f>
        <v>危険品受託</v>
      </c>
      <c r="O223" s="110">
        <v>56</v>
      </c>
    </row>
    <row r="224" spans="1:15" s="280" customFormat="1" ht="18" customHeight="1" hidden="1" thickBot="1">
      <c r="A224" s="292" t="s">
        <v>228</v>
      </c>
      <c r="B224" s="293" t="s">
        <v>262</v>
      </c>
      <c r="C224" s="294" t="str">
        <f>IF((ISBLANK($C$11)),"----",(($C$11)+($O$7*O224)))</f>
        <v>----</v>
      </c>
      <c r="D224" s="295" t="str">
        <f t="shared" si="54"/>
        <v>----</v>
      </c>
      <c r="E224" s="296">
        <f>$E$10+($O$7*O224)</f>
        <v>43951</v>
      </c>
      <c r="F224" s="297">
        <f t="shared" si="55"/>
        <v>43951</v>
      </c>
      <c r="G224" s="298">
        <f>$G$10+($O$7*O224)</f>
        <v>43952</v>
      </c>
      <c r="H224" s="296">
        <f>$H$10+($O$7*O224)</f>
        <v>43953</v>
      </c>
      <c r="I224" s="295">
        <f t="shared" si="56"/>
        <v>43953</v>
      </c>
      <c r="J224" s="299">
        <f t="shared" si="58"/>
        <v>43963</v>
      </c>
      <c r="K224" s="295">
        <f t="shared" si="57"/>
        <v>43963</v>
      </c>
      <c r="L224" s="300">
        <f>$L$10</f>
        <v>10</v>
      </c>
      <c r="M224" s="301" t="str">
        <f>$M$10</f>
        <v>TS LINES</v>
      </c>
      <c r="N224" s="302" t="str">
        <f>$N$10</f>
        <v>危険品受託</v>
      </c>
      <c r="O224" s="279">
        <v>56</v>
      </c>
    </row>
    <row r="225" spans="1:15" s="3" customFormat="1" ht="18" customHeight="1" hidden="1" thickBot="1">
      <c r="A225" s="255" t="s">
        <v>224</v>
      </c>
      <c r="B225" s="256" t="s">
        <v>281</v>
      </c>
      <c r="C225" s="257" t="str">
        <f>IF((ISBLANK($C$11)),"----",(($C$11)+($O$7*O225)))</f>
        <v>----</v>
      </c>
      <c r="D225" s="258" t="str">
        <f t="shared" si="54"/>
        <v>----</v>
      </c>
      <c r="E225" s="259">
        <f>$E$11+($O$7*O225)</f>
        <v>43952</v>
      </c>
      <c r="F225" s="260">
        <f t="shared" si="55"/>
        <v>43952</v>
      </c>
      <c r="G225" s="261">
        <f>$G$11+($O$7*O225)</f>
        <v>43955</v>
      </c>
      <c r="H225" s="259">
        <f>$H$11+($O$7*O225)</f>
        <v>43955</v>
      </c>
      <c r="I225" s="258">
        <f t="shared" si="56"/>
        <v>43955</v>
      </c>
      <c r="J225" s="262">
        <f t="shared" si="58"/>
        <v>43965</v>
      </c>
      <c r="K225" s="258">
        <f t="shared" si="57"/>
        <v>43965</v>
      </c>
      <c r="L225" s="263">
        <f>$L$11</f>
        <v>10</v>
      </c>
      <c r="M225" s="264" t="s">
        <v>243</v>
      </c>
      <c r="N225" s="246" t="str">
        <f>$N$11</f>
        <v>危険品受託</v>
      </c>
      <c r="O225" s="110">
        <v>56</v>
      </c>
    </row>
    <row r="226" spans="1:15" s="280" customFormat="1" ht="18" customHeight="1" hidden="1" thickBot="1">
      <c r="A226" s="292" t="s">
        <v>263</v>
      </c>
      <c r="B226" s="293" t="s">
        <v>258</v>
      </c>
      <c r="C226" s="294" t="str">
        <f>IF((ISBLANK($C$11)),"----",(($C$11)+($O$7*O226)))</f>
        <v>----</v>
      </c>
      <c r="D226" s="295" t="str">
        <f t="shared" si="54"/>
        <v>----</v>
      </c>
      <c r="E226" s="296">
        <f>$E$12+($O$7*O226)</f>
        <v>43949</v>
      </c>
      <c r="F226" s="297">
        <f t="shared" si="55"/>
        <v>43949</v>
      </c>
      <c r="G226" s="298">
        <f>$G$12+($O$7*O226)</f>
        <v>43950</v>
      </c>
      <c r="H226" s="296">
        <f>$H$12+($O$7*O226)</f>
        <v>43950</v>
      </c>
      <c r="I226" s="295">
        <f t="shared" si="56"/>
        <v>43950</v>
      </c>
      <c r="J226" s="299">
        <f t="shared" si="58"/>
        <v>43961</v>
      </c>
      <c r="K226" s="295">
        <f t="shared" si="57"/>
        <v>43961</v>
      </c>
      <c r="L226" s="300">
        <f>$L$12</f>
        <v>11</v>
      </c>
      <c r="M226" s="301" t="str">
        <f>$M$12</f>
        <v>TS LINES</v>
      </c>
      <c r="N226" s="302" t="str">
        <f>$N$12</f>
        <v>危険品受託</v>
      </c>
      <c r="O226" s="279">
        <v>56</v>
      </c>
    </row>
    <row r="227" spans="1:15" s="3" customFormat="1" ht="18" customHeight="1" hidden="1" thickBot="1">
      <c r="A227" s="253" t="s">
        <v>109</v>
      </c>
      <c r="B227" s="254" t="s">
        <v>276</v>
      </c>
      <c r="C227" s="236" t="str">
        <f>IF((ISBLANK($C$11)),"----",(($C$11)+($O$7*O227)))</f>
        <v>----</v>
      </c>
      <c r="D227" s="162" t="str">
        <f t="shared" si="54"/>
        <v>----</v>
      </c>
      <c r="E227" s="247">
        <f>$E$13+($O$7*O227)</f>
        <v>43949</v>
      </c>
      <c r="F227" s="248">
        <f t="shared" si="55"/>
        <v>43949</v>
      </c>
      <c r="G227" s="249">
        <v>43950</v>
      </c>
      <c r="H227" s="247">
        <v>43950</v>
      </c>
      <c r="I227" s="162">
        <f t="shared" si="56"/>
        <v>43950</v>
      </c>
      <c r="J227" s="161">
        <f t="shared" si="58"/>
        <v>43959</v>
      </c>
      <c r="K227" s="162">
        <f t="shared" si="57"/>
        <v>43959</v>
      </c>
      <c r="L227" s="250">
        <f>$L$13</f>
        <v>9</v>
      </c>
      <c r="M227" s="243" t="str">
        <f>$M$13</f>
        <v>EVER</v>
      </c>
      <c r="N227" s="251" t="str">
        <f>$N$13</f>
        <v>KAOHSIUNG経由</v>
      </c>
      <c r="O227" s="252">
        <v>56</v>
      </c>
    </row>
    <row r="228" spans="1:15" s="280" customFormat="1" ht="18" customHeight="1" thickBot="1">
      <c r="A228" s="268" t="s">
        <v>250</v>
      </c>
      <c r="B228" s="269" t="s">
        <v>272</v>
      </c>
      <c r="C228" s="270">
        <f>IF((ISBLANK($C$8)),"----",(($C$8)+($O$7*O228)))</f>
        <v>43957</v>
      </c>
      <c r="D228" s="271">
        <f>C228</f>
        <v>43957</v>
      </c>
      <c r="E228" s="272">
        <f>$E$8+($O$7*O228)</f>
        <v>43958</v>
      </c>
      <c r="F228" s="273">
        <f>E228</f>
        <v>43958</v>
      </c>
      <c r="G228" s="274">
        <f>$G$8+($O$7*O228)</f>
        <v>43959</v>
      </c>
      <c r="H228" s="272">
        <f>$H$8+($O$7*O228)</f>
        <v>43959</v>
      </c>
      <c r="I228" s="271">
        <f>H228</f>
        <v>43959</v>
      </c>
      <c r="J228" s="275">
        <f>H228+L228</f>
        <v>43968</v>
      </c>
      <c r="K228" s="271">
        <f>J228</f>
        <v>43968</v>
      </c>
      <c r="L228" s="276">
        <f>$L$8</f>
        <v>9</v>
      </c>
      <c r="M228" s="277" t="str">
        <f>$M$8</f>
        <v>ONE</v>
      </c>
      <c r="N228" s="278" t="str">
        <f>$N$8</f>
        <v>危険品受託</v>
      </c>
      <c r="O228" s="279">
        <v>57</v>
      </c>
    </row>
    <row r="229" spans="1:15" s="307" customFormat="1" ht="18" customHeight="1" thickBot="1">
      <c r="A229" s="62" t="s">
        <v>253</v>
      </c>
      <c r="B229" s="63" t="s">
        <v>283</v>
      </c>
      <c r="C229" s="64" t="str">
        <f>IF((ISBLANK($C$11)),"----",(($C$11)+($O$7*O229)))</f>
        <v>----</v>
      </c>
      <c r="D229" s="65" t="str">
        <f>C229</f>
        <v>----</v>
      </c>
      <c r="E229" s="66">
        <f>$E$9+($O$7*O229)</f>
        <v>43958</v>
      </c>
      <c r="F229" s="67">
        <f>E229</f>
        <v>43958</v>
      </c>
      <c r="G229" s="68">
        <f>$G$9+($O$7*O229)</f>
        <v>43959</v>
      </c>
      <c r="H229" s="66">
        <f>$H$9+($O$7*O229)</f>
        <v>43959</v>
      </c>
      <c r="I229" s="65">
        <f>H229</f>
        <v>43959</v>
      </c>
      <c r="J229" s="69">
        <f aca="true" t="shared" si="59" ref="J229:J245">H229+L229</f>
        <v>43968</v>
      </c>
      <c r="K229" s="65">
        <f>J229</f>
        <v>43968</v>
      </c>
      <c r="L229" s="70">
        <f>$L$9</f>
        <v>9</v>
      </c>
      <c r="M229" s="71" t="str">
        <f>$M$9</f>
        <v>COSCO</v>
      </c>
      <c r="N229" s="72" t="str">
        <f>$N$9</f>
        <v>危険品受託</v>
      </c>
      <c r="O229" s="306">
        <v>57</v>
      </c>
    </row>
    <row r="230" spans="1:15" s="280" customFormat="1" ht="18" customHeight="1" thickBot="1">
      <c r="A230" s="281" t="s">
        <v>257</v>
      </c>
      <c r="B230" s="282" t="s">
        <v>261</v>
      </c>
      <c r="C230" s="283" t="str">
        <f>IF((ISBLANK($C$11)),"----",(($C$11)+($O$7*O230)))</f>
        <v>----</v>
      </c>
      <c r="D230" s="284" t="str">
        <f>C230</f>
        <v>----</v>
      </c>
      <c r="E230" s="285">
        <f>$E$10+($O$7*O230)</f>
        <v>43958</v>
      </c>
      <c r="F230" s="286">
        <f>E230</f>
        <v>43958</v>
      </c>
      <c r="G230" s="287">
        <f>$G$10+($O$7*O230)</f>
        <v>43959</v>
      </c>
      <c r="H230" s="285">
        <f>$H$10+($O$7*O230)</f>
        <v>43960</v>
      </c>
      <c r="I230" s="284">
        <f>H230</f>
        <v>43960</v>
      </c>
      <c r="J230" s="288">
        <f t="shared" si="59"/>
        <v>43970</v>
      </c>
      <c r="K230" s="284">
        <f>J230</f>
        <v>43970</v>
      </c>
      <c r="L230" s="289">
        <f>$L$10</f>
        <v>10</v>
      </c>
      <c r="M230" s="290" t="str">
        <f>$M$10</f>
        <v>TS LINES</v>
      </c>
      <c r="N230" s="291" t="str">
        <f>$N$10</f>
        <v>危険品受託</v>
      </c>
      <c r="O230" s="279">
        <v>57</v>
      </c>
    </row>
    <row r="231" spans="1:15" s="307" customFormat="1" ht="18" customHeight="1" thickBot="1">
      <c r="A231" s="317" t="s">
        <v>72</v>
      </c>
      <c r="B231" s="318" t="s">
        <v>281</v>
      </c>
      <c r="C231" s="319" t="str">
        <f>IF((ISBLANK($C$11)),"----",(($C$11)+($O$7*O231)))</f>
        <v>----</v>
      </c>
      <c r="D231" s="320" t="str">
        <f aca="true" t="shared" si="60" ref="D231:D245">C231</f>
        <v>----</v>
      </c>
      <c r="E231" s="321">
        <f>$E$11+($O$7*O231)</f>
        <v>43959</v>
      </c>
      <c r="F231" s="322">
        <f aca="true" t="shared" si="61" ref="F231:F245">E231</f>
        <v>43959</v>
      </c>
      <c r="G231" s="323">
        <f>$G$11+($O$7*O231)</f>
        <v>43962</v>
      </c>
      <c r="H231" s="321">
        <f>$H$11+($O$7*O231)</f>
        <v>43962</v>
      </c>
      <c r="I231" s="320">
        <f aca="true" t="shared" si="62" ref="I231:I245">H231</f>
        <v>43962</v>
      </c>
      <c r="J231" s="324">
        <f t="shared" si="59"/>
        <v>43972</v>
      </c>
      <c r="K231" s="320">
        <f aca="true" t="shared" si="63" ref="K231:K245">J231</f>
        <v>43972</v>
      </c>
      <c r="L231" s="325">
        <f>$L$11</f>
        <v>10</v>
      </c>
      <c r="M231" s="326" t="s">
        <v>243</v>
      </c>
      <c r="N231" s="327" t="str">
        <f>$N$11</f>
        <v>危険品受託</v>
      </c>
      <c r="O231" s="306">
        <v>57</v>
      </c>
    </row>
    <row r="232" spans="1:15" s="280" customFormat="1" ht="18" customHeight="1" thickBot="1">
      <c r="A232" s="292" t="s">
        <v>265</v>
      </c>
      <c r="B232" s="293" t="s">
        <v>258</v>
      </c>
      <c r="C232" s="294" t="str">
        <f>IF((ISBLANK($C$11)),"----",(($C$11)+($O$7*O232)))</f>
        <v>----</v>
      </c>
      <c r="D232" s="295" t="str">
        <f t="shared" si="60"/>
        <v>----</v>
      </c>
      <c r="E232" s="296">
        <f>$E$12+($O$7*O232)</f>
        <v>43956</v>
      </c>
      <c r="F232" s="297">
        <f t="shared" si="61"/>
        <v>43956</v>
      </c>
      <c r="G232" s="298">
        <f>$G$12+($O$7*O232)</f>
        <v>43957</v>
      </c>
      <c r="H232" s="296">
        <f>$H$12+($O$7*O232)</f>
        <v>43957</v>
      </c>
      <c r="I232" s="295">
        <f t="shared" si="62"/>
        <v>43957</v>
      </c>
      <c r="J232" s="299">
        <f t="shared" si="59"/>
        <v>43968</v>
      </c>
      <c r="K232" s="295">
        <f t="shared" si="63"/>
        <v>43968</v>
      </c>
      <c r="L232" s="300">
        <f>$L$12</f>
        <v>11</v>
      </c>
      <c r="M232" s="301" t="str">
        <f>$M$12</f>
        <v>TS LINES</v>
      </c>
      <c r="N232" s="302" t="str">
        <f>$N$12</f>
        <v>危険品受託</v>
      </c>
      <c r="O232" s="279">
        <v>57</v>
      </c>
    </row>
    <row r="233" spans="1:15" s="307" customFormat="1" ht="18" customHeight="1" thickBot="1">
      <c r="A233" s="328" t="s">
        <v>161</v>
      </c>
      <c r="B233" s="329" t="s">
        <v>277</v>
      </c>
      <c r="C233" s="308" t="str">
        <f>IF((ISBLANK($C$11)),"----",(($C$11)+($O$7*O233)))</f>
        <v>----</v>
      </c>
      <c r="D233" s="309" t="str">
        <f t="shared" si="60"/>
        <v>----</v>
      </c>
      <c r="E233" s="310">
        <f>$E$13+($O$7*O233)</f>
        <v>43956</v>
      </c>
      <c r="F233" s="311">
        <f t="shared" si="61"/>
        <v>43956</v>
      </c>
      <c r="G233" s="312">
        <v>43957</v>
      </c>
      <c r="H233" s="310">
        <v>43957</v>
      </c>
      <c r="I233" s="309">
        <f t="shared" si="62"/>
        <v>43957</v>
      </c>
      <c r="J233" s="313">
        <f t="shared" si="59"/>
        <v>43966</v>
      </c>
      <c r="K233" s="309">
        <f t="shared" si="63"/>
        <v>43966</v>
      </c>
      <c r="L233" s="314">
        <f>$L$13</f>
        <v>9</v>
      </c>
      <c r="M233" s="315" t="str">
        <f>$M$13</f>
        <v>EVER</v>
      </c>
      <c r="N233" s="316" t="str">
        <f>$N$13</f>
        <v>KAOHSIUNG経由</v>
      </c>
      <c r="O233" s="306">
        <v>57</v>
      </c>
    </row>
    <row r="234" spans="1:15" s="280" customFormat="1" ht="18" customHeight="1" thickBot="1">
      <c r="A234" s="268" t="s">
        <v>111</v>
      </c>
      <c r="B234" s="269" t="s">
        <v>273</v>
      </c>
      <c r="C234" s="270">
        <f>IF((ISBLANK($C$8)),"----",(($C$8)+($O$7*O234)))</f>
        <v>43964</v>
      </c>
      <c r="D234" s="271">
        <f t="shared" si="60"/>
        <v>43964</v>
      </c>
      <c r="E234" s="272">
        <f>$E$8+($O$7*O234)</f>
        <v>43965</v>
      </c>
      <c r="F234" s="273">
        <f t="shared" si="61"/>
        <v>43965</v>
      </c>
      <c r="G234" s="274">
        <f>$G$8+($O$7*O234)</f>
        <v>43966</v>
      </c>
      <c r="H234" s="272">
        <f>$H$8+($O$7*O234)</f>
        <v>43966</v>
      </c>
      <c r="I234" s="271">
        <f t="shared" si="62"/>
        <v>43966</v>
      </c>
      <c r="J234" s="275">
        <f t="shared" si="59"/>
        <v>43975</v>
      </c>
      <c r="K234" s="271">
        <f t="shared" si="63"/>
        <v>43975</v>
      </c>
      <c r="L234" s="276">
        <f>$L$8</f>
        <v>9</v>
      </c>
      <c r="M234" s="277" t="str">
        <f>$M$8</f>
        <v>ONE</v>
      </c>
      <c r="N234" s="278" t="str">
        <f>$N$8</f>
        <v>危険品受託</v>
      </c>
      <c r="O234" s="279">
        <v>58</v>
      </c>
    </row>
    <row r="235" spans="1:15" s="307" customFormat="1" ht="18" customHeight="1" thickBot="1">
      <c r="A235" s="62" t="s">
        <v>128</v>
      </c>
      <c r="B235" s="63" t="s">
        <v>283</v>
      </c>
      <c r="C235" s="64" t="str">
        <f>IF((ISBLANK($C$11)),"----",(($C$11)+($O$7*O235)))</f>
        <v>----</v>
      </c>
      <c r="D235" s="65" t="str">
        <f t="shared" si="60"/>
        <v>----</v>
      </c>
      <c r="E235" s="66">
        <f>$E$9+($O$7*O235)</f>
        <v>43965</v>
      </c>
      <c r="F235" s="67">
        <f t="shared" si="61"/>
        <v>43965</v>
      </c>
      <c r="G235" s="68">
        <f>$G$9+($O$7*O235)</f>
        <v>43966</v>
      </c>
      <c r="H235" s="66">
        <f>$H$9+($O$7*O235)</f>
        <v>43966</v>
      </c>
      <c r="I235" s="65">
        <f t="shared" si="62"/>
        <v>43966</v>
      </c>
      <c r="J235" s="69">
        <f t="shared" si="59"/>
        <v>43975</v>
      </c>
      <c r="K235" s="65">
        <f t="shared" si="63"/>
        <v>43975</v>
      </c>
      <c r="L235" s="70">
        <f>$L$9</f>
        <v>9</v>
      </c>
      <c r="M235" s="71" t="str">
        <f>$M$9</f>
        <v>COSCO</v>
      </c>
      <c r="N235" s="72" t="str">
        <f>$N$9</f>
        <v>危険品受託</v>
      </c>
      <c r="O235" s="306">
        <v>58</v>
      </c>
    </row>
    <row r="236" spans="1:15" s="280" customFormat="1" ht="18" customHeight="1" thickBot="1">
      <c r="A236" s="292" t="s">
        <v>259</v>
      </c>
      <c r="B236" s="293" t="s">
        <v>256</v>
      </c>
      <c r="C236" s="294" t="str">
        <f>IF((ISBLANK($C$11)),"----",(($C$11)+($O$7*O236)))</f>
        <v>----</v>
      </c>
      <c r="D236" s="295" t="str">
        <f t="shared" si="60"/>
        <v>----</v>
      </c>
      <c r="E236" s="296">
        <f>$E$10+($O$7*O236)</f>
        <v>43965</v>
      </c>
      <c r="F236" s="297">
        <f t="shared" si="61"/>
        <v>43965</v>
      </c>
      <c r="G236" s="298">
        <f>$G$10+($O$7*O236)</f>
        <v>43966</v>
      </c>
      <c r="H236" s="296">
        <f>$H$10+($O$7*O236)</f>
        <v>43967</v>
      </c>
      <c r="I236" s="295">
        <f t="shared" si="62"/>
        <v>43967</v>
      </c>
      <c r="J236" s="299">
        <f t="shared" si="59"/>
        <v>43977</v>
      </c>
      <c r="K236" s="295">
        <f t="shared" si="63"/>
        <v>43977</v>
      </c>
      <c r="L236" s="300">
        <f>$L$10</f>
        <v>10</v>
      </c>
      <c r="M236" s="303" t="str">
        <f>$M$10</f>
        <v>TS LINES</v>
      </c>
      <c r="N236" s="302" t="str">
        <f>$N$10</f>
        <v>危険品受託</v>
      </c>
      <c r="O236" s="279">
        <v>58</v>
      </c>
    </row>
    <row r="237" spans="1:15" s="307" customFormat="1" ht="18" customHeight="1" thickBot="1">
      <c r="A237" s="317" t="s">
        <v>279</v>
      </c>
      <c r="B237" s="318" t="s">
        <v>282</v>
      </c>
      <c r="C237" s="319" t="str">
        <f>IF((ISBLANK($C$11)),"----",(($C$11)+($O$7*O237)))</f>
        <v>----</v>
      </c>
      <c r="D237" s="320" t="str">
        <f t="shared" si="60"/>
        <v>----</v>
      </c>
      <c r="E237" s="321">
        <f>$E$11+($O$7*O237)</f>
        <v>43966</v>
      </c>
      <c r="F237" s="322">
        <f t="shared" si="61"/>
        <v>43966</v>
      </c>
      <c r="G237" s="323">
        <f>$G$11+($O$7*O237)</f>
        <v>43969</v>
      </c>
      <c r="H237" s="321">
        <f>$H$11+($O$7*O237)</f>
        <v>43969</v>
      </c>
      <c r="I237" s="320">
        <f t="shared" si="62"/>
        <v>43969</v>
      </c>
      <c r="J237" s="324">
        <f t="shared" si="59"/>
        <v>43979</v>
      </c>
      <c r="K237" s="320">
        <f t="shared" si="63"/>
        <v>43979</v>
      </c>
      <c r="L237" s="325">
        <f>$L$11</f>
        <v>10</v>
      </c>
      <c r="M237" s="330" t="s">
        <v>243</v>
      </c>
      <c r="N237" s="327" t="str">
        <f>$N$11</f>
        <v>危険品受託</v>
      </c>
      <c r="O237" s="306">
        <v>58</v>
      </c>
    </row>
    <row r="238" spans="1:15" s="280" customFormat="1" ht="18" customHeight="1" thickBot="1">
      <c r="A238" s="335" t="s">
        <v>266</v>
      </c>
      <c r="B238" s="336" t="s">
        <v>256</v>
      </c>
      <c r="C238" s="337" t="str">
        <f>IF((ISBLANK($C$11)),"----",(($C$11)+($O$7*O238)))</f>
        <v>----</v>
      </c>
      <c r="D238" s="338" t="str">
        <f t="shared" si="60"/>
        <v>----</v>
      </c>
      <c r="E238" s="339">
        <f>$E$12+($O$7*O238)</f>
        <v>43963</v>
      </c>
      <c r="F238" s="340">
        <f t="shared" si="61"/>
        <v>43963</v>
      </c>
      <c r="G238" s="341">
        <f>$G$12+($O$7*O238)</f>
        <v>43964</v>
      </c>
      <c r="H238" s="339">
        <f>$H$12+($O$7*O238)</f>
        <v>43964</v>
      </c>
      <c r="I238" s="338">
        <f t="shared" si="62"/>
        <v>43964</v>
      </c>
      <c r="J238" s="342">
        <f t="shared" si="59"/>
        <v>43975</v>
      </c>
      <c r="K238" s="338">
        <f t="shared" si="63"/>
        <v>43975</v>
      </c>
      <c r="L238" s="343">
        <f>$L$12</f>
        <v>11</v>
      </c>
      <c r="M238" s="344" t="str">
        <f>$M$12</f>
        <v>TS LINES</v>
      </c>
      <c r="N238" s="302" t="str">
        <f>$N$12</f>
        <v>危険品受託</v>
      </c>
      <c r="O238" s="279">
        <v>58</v>
      </c>
    </row>
    <row r="239" spans="1:15" s="307" customFormat="1" ht="17.25" customHeight="1" thickBot="1">
      <c r="A239" s="328" t="s">
        <v>106</v>
      </c>
      <c r="B239" s="329" t="s">
        <v>297</v>
      </c>
      <c r="C239" s="115" t="str">
        <f>IF((ISBLANK($C$11)),"----",(($C$11)+($O$7*O239)))</f>
        <v>----</v>
      </c>
      <c r="D239" s="116" t="str">
        <f t="shared" si="60"/>
        <v>----</v>
      </c>
      <c r="E239" s="117">
        <f>$E$13+($O$7*O239)</f>
        <v>43963</v>
      </c>
      <c r="F239" s="118">
        <f t="shared" si="61"/>
        <v>43963</v>
      </c>
      <c r="G239" s="119">
        <f>$G$13+($O$7*O239)</f>
        <v>43965</v>
      </c>
      <c r="H239" s="117">
        <f>$H$13+($O$7*O239)</f>
        <v>43965</v>
      </c>
      <c r="I239" s="116">
        <f t="shared" si="62"/>
        <v>43965</v>
      </c>
      <c r="J239" s="120">
        <f t="shared" si="59"/>
        <v>43974</v>
      </c>
      <c r="K239" s="116">
        <f t="shared" si="63"/>
        <v>43974</v>
      </c>
      <c r="L239" s="331">
        <f>$L$13</f>
        <v>9</v>
      </c>
      <c r="M239" s="121" t="str">
        <f>$M$13</f>
        <v>EVER</v>
      </c>
      <c r="N239" s="332" t="str">
        <f>$N$13</f>
        <v>KAOHSIUNG経由</v>
      </c>
      <c r="O239" s="306">
        <v>58</v>
      </c>
    </row>
    <row r="240" spans="1:15" s="280" customFormat="1" ht="18" customHeight="1" thickBot="1">
      <c r="A240" s="268" t="s">
        <v>248</v>
      </c>
      <c r="B240" s="269" t="s">
        <v>183</v>
      </c>
      <c r="C240" s="270">
        <v>43971</v>
      </c>
      <c r="D240" s="271">
        <f t="shared" si="60"/>
        <v>43971</v>
      </c>
      <c r="E240" s="272">
        <f>$E$8+($O$7*O240)</f>
        <v>43972</v>
      </c>
      <c r="F240" s="273">
        <f t="shared" si="61"/>
        <v>43972</v>
      </c>
      <c r="G240" s="274">
        <f>$G$8+($O$7*O240)</f>
        <v>43973</v>
      </c>
      <c r="H240" s="272">
        <f>$H$8+($O$7*O240)</f>
        <v>43973</v>
      </c>
      <c r="I240" s="271">
        <f t="shared" si="62"/>
        <v>43973</v>
      </c>
      <c r="J240" s="275">
        <f t="shared" si="59"/>
        <v>43982</v>
      </c>
      <c r="K240" s="271">
        <f t="shared" si="63"/>
        <v>43982</v>
      </c>
      <c r="L240" s="276">
        <f>$L$8</f>
        <v>9</v>
      </c>
      <c r="M240" s="277" t="str">
        <f>$M$8</f>
        <v>ONE</v>
      </c>
      <c r="N240" s="278" t="str">
        <f>$N$8</f>
        <v>危険品受託</v>
      </c>
      <c r="O240" s="279">
        <v>59</v>
      </c>
    </row>
    <row r="241" spans="1:15" s="307" customFormat="1" ht="18" customHeight="1" thickBot="1">
      <c r="A241" s="62" t="s">
        <v>98</v>
      </c>
      <c r="B241" s="63" t="s">
        <v>283</v>
      </c>
      <c r="C241" s="64" t="str">
        <f>IF((ISBLANK($C$11)),"----",(($C$11)+($O$7*O241)))</f>
        <v>----</v>
      </c>
      <c r="D241" s="65" t="str">
        <f t="shared" si="60"/>
        <v>----</v>
      </c>
      <c r="E241" s="66">
        <f>$E$9+($O$7*O241)</f>
        <v>43972</v>
      </c>
      <c r="F241" s="67">
        <f t="shared" si="61"/>
        <v>43972</v>
      </c>
      <c r="G241" s="68">
        <f>$G$9+($O$7*O241)</f>
        <v>43973</v>
      </c>
      <c r="H241" s="66">
        <f>$H$9+($O$7*O241)</f>
        <v>43973</v>
      </c>
      <c r="I241" s="65">
        <f t="shared" si="62"/>
        <v>43973</v>
      </c>
      <c r="J241" s="69">
        <f t="shared" si="59"/>
        <v>43982</v>
      </c>
      <c r="K241" s="65">
        <f t="shared" si="63"/>
        <v>43982</v>
      </c>
      <c r="L241" s="70">
        <f>$L$9</f>
        <v>9</v>
      </c>
      <c r="M241" s="71" t="str">
        <f>$M$9</f>
        <v>COSCO</v>
      </c>
      <c r="N241" s="72" t="str">
        <f>$N$9</f>
        <v>危険品受託</v>
      </c>
      <c r="O241" s="306">
        <v>59</v>
      </c>
    </row>
    <row r="242" spans="1:15" s="280" customFormat="1" ht="18" customHeight="1" thickBot="1">
      <c r="A242" s="292" t="s">
        <v>228</v>
      </c>
      <c r="B242" s="293" t="s">
        <v>284</v>
      </c>
      <c r="C242" s="294" t="str">
        <f>IF((ISBLANK($C$11)),"----",(($C$11)+($O$7*O242)))</f>
        <v>----</v>
      </c>
      <c r="D242" s="295" t="str">
        <f t="shared" si="60"/>
        <v>----</v>
      </c>
      <c r="E242" s="296">
        <f>$E$10+($O$7*O242)</f>
        <v>43972</v>
      </c>
      <c r="F242" s="297">
        <f t="shared" si="61"/>
        <v>43972</v>
      </c>
      <c r="G242" s="298">
        <f>$G$10+($O$7*O242)</f>
        <v>43973</v>
      </c>
      <c r="H242" s="296">
        <f>$H$10+($O$7*O242)</f>
        <v>43974</v>
      </c>
      <c r="I242" s="295">
        <f t="shared" si="62"/>
        <v>43974</v>
      </c>
      <c r="J242" s="299">
        <f t="shared" si="59"/>
        <v>43984</v>
      </c>
      <c r="K242" s="295">
        <f t="shared" si="63"/>
        <v>43984</v>
      </c>
      <c r="L242" s="300">
        <f>$L$10</f>
        <v>10</v>
      </c>
      <c r="M242" s="301" t="str">
        <f>$M$10</f>
        <v>TS LINES</v>
      </c>
      <c r="N242" s="302" t="str">
        <f>$N$10</f>
        <v>危険品受託</v>
      </c>
      <c r="O242" s="279">
        <v>59</v>
      </c>
    </row>
    <row r="243" spans="1:15" s="307" customFormat="1" ht="18" customHeight="1" thickBot="1">
      <c r="A243" s="317" t="s">
        <v>295</v>
      </c>
      <c r="B243" s="318" t="s">
        <v>280</v>
      </c>
      <c r="C243" s="319" t="str">
        <f>IF((ISBLANK($C$11)),"----",(($C$11)+($O$7*O243)))</f>
        <v>----</v>
      </c>
      <c r="D243" s="320" t="str">
        <f t="shared" si="60"/>
        <v>----</v>
      </c>
      <c r="E243" s="321">
        <f>$E$11+($O$7*O243)</f>
        <v>43973</v>
      </c>
      <c r="F243" s="322">
        <f t="shared" si="61"/>
        <v>43973</v>
      </c>
      <c r="G243" s="323">
        <f>$G$11+($O$7*O243)</f>
        <v>43976</v>
      </c>
      <c r="H243" s="321">
        <f>$H$11+($O$7*O243)</f>
        <v>43976</v>
      </c>
      <c r="I243" s="320">
        <f t="shared" si="62"/>
        <v>43976</v>
      </c>
      <c r="J243" s="324">
        <f t="shared" si="59"/>
        <v>43986</v>
      </c>
      <c r="K243" s="320">
        <f t="shared" si="63"/>
        <v>43986</v>
      </c>
      <c r="L243" s="325">
        <f>$L$11</f>
        <v>10</v>
      </c>
      <c r="M243" s="326" t="s">
        <v>243</v>
      </c>
      <c r="N243" s="327" t="str">
        <f>$N$11</f>
        <v>危険品受託</v>
      </c>
      <c r="O243" s="306">
        <v>59</v>
      </c>
    </row>
    <row r="244" spans="1:15" s="280" customFormat="1" ht="18" customHeight="1" thickBot="1">
      <c r="A244" s="292" t="s">
        <v>263</v>
      </c>
      <c r="B244" s="293" t="s">
        <v>256</v>
      </c>
      <c r="C244" s="294" t="str">
        <f>IF((ISBLANK($C$11)),"----",(($C$11)+($O$7*O244)))</f>
        <v>----</v>
      </c>
      <c r="D244" s="295" t="str">
        <f t="shared" si="60"/>
        <v>----</v>
      </c>
      <c r="E244" s="296">
        <f>$E$12+($O$7*O244)</f>
        <v>43970</v>
      </c>
      <c r="F244" s="297">
        <f t="shared" si="61"/>
        <v>43970</v>
      </c>
      <c r="G244" s="298">
        <f>$G$12+($O$7*O244)</f>
        <v>43971</v>
      </c>
      <c r="H244" s="296">
        <f>$H$12+($O$7*O244)</f>
        <v>43971</v>
      </c>
      <c r="I244" s="295">
        <f t="shared" si="62"/>
        <v>43971</v>
      </c>
      <c r="J244" s="299">
        <f t="shared" si="59"/>
        <v>43982</v>
      </c>
      <c r="K244" s="295">
        <f t="shared" si="63"/>
        <v>43982</v>
      </c>
      <c r="L244" s="300">
        <f>$L$12</f>
        <v>11</v>
      </c>
      <c r="M244" s="301" t="str">
        <f>$M$12</f>
        <v>TS LINES</v>
      </c>
      <c r="N244" s="302" t="str">
        <f>$N$12</f>
        <v>危険品受託</v>
      </c>
      <c r="O244" s="279">
        <v>59</v>
      </c>
    </row>
    <row r="245" spans="1:15" s="307" customFormat="1" ht="18" customHeight="1" thickBot="1">
      <c r="A245" s="328" t="s">
        <v>129</v>
      </c>
      <c r="B245" s="329" t="s">
        <v>298</v>
      </c>
      <c r="C245" s="115" t="str">
        <f>IF((ISBLANK($C$11)),"----",(($C$11)+($O$7*O245)))</f>
        <v>----</v>
      </c>
      <c r="D245" s="116" t="str">
        <f t="shared" si="60"/>
        <v>----</v>
      </c>
      <c r="E245" s="117">
        <f>$E$13+($O$7*O245)</f>
        <v>43970</v>
      </c>
      <c r="F245" s="118">
        <f t="shared" si="61"/>
        <v>43970</v>
      </c>
      <c r="G245" s="119">
        <f>$G$13+($O$7*O245)</f>
        <v>43972</v>
      </c>
      <c r="H245" s="117">
        <f>$H$13+($O$7*O245)</f>
        <v>43972</v>
      </c>
      <c r="I245" s="116">
        <f t="shared" si="62"/>
        <v>43972</v>
      </c>
      <c r="J245" s="120">
        <f t="shared" si="59"/>
        <v>43981</v>
      </c>
      <c r="K245" s="116">
        <f t="shared" si="63"/>
        <v>43981</v>
      </c>
      <c r="L245" s="331">
        <f>$L$13</f>
        <v>9</v>
      </c>
      <c r="M245" s="121" t="str">
        <f>$M$13</f>
        <v>EVER</v>
      </c>
      <c r="N245" s="332" t="str">
        <f>$N$13</f>
        <v>KAOHSIUNG経由</v>
      </c>
      <c r="O245" s="333">
        <v>59</v>
      </c>
    </row>
    <row r="246" spans="1:15" s="280" customFormat="1" ht="18" customHeight="1" thickBot="1">
      <c r="A246" s="268" t="s">
        <v>250</v>
      </c>
      <c r="B246" s="269" t="s">
        <v>274</v>
      </c>
      <c r="C246" s="270">
        <v>43978</v>
      </c>
      <c r="D246" s="271">
        <f aca="true" t="shared" si="64" ref="D246:D251">C246</f>
        <v>43978</v>
      </c>
      <c r="E246" s="272">
        <f>$E$8+($O$7*O246)</f>
        <v>43979</v>
      </c>
      <c r="F246" s="273">
        <f aca="true" t="shared" si="65" ref="F246:F251">E246</f>
        <v>43979</v>
      </c>
      <c r="G246" s="274">
        <f>$G$8+($O$7*O246)</f>
        <v>43980</v>
      </c>
      <c r="H246" s="272">
        <f>$H$8+($O$7*O246)</f>
        <v>43980</v>
      </c>
      <c r="I246" s="271">
        <f aca="true" t="shared" si="66" ref="I246:I251">H246</f>
        <v>43980</v>
      </c>
      <c r="J246" s="275">
        <f aca="true" t="shared" si="67" ref="J246:J251">H246+L246</f>
        <v>43989</v>
      </c>
      <c r="K246" s="271">
        <f aca="true" t="shared" si="68" ref="K246:K251">J246</f>
        <v>43989</v>
      </c>
      <c r="L246" s="276">
        <f>$L$8</f>
        <v>9</v>
      </c>
      <c r="M246" s="277" t="str">
        <f>$M$8</f>
        <v>ONE</v>
      </c>
      <c r="N246" s="278" t="str">
        <f>$N$8</f>
        <v>危険品受託</v>
      </c>
      <c r="O246" s="279">
        <v>60</v>
      </c>
    </row>
    <row r="247" spans="1:15" s="307" customFormat="1" ht="18" customHeight="1" thickBot="1">
      <c r="A247" s="62" t="s">
        <v>292</v>
      </c>
      <c r="B247" s="63" t="s">
        <v>293</v>
      </c>
      <c r="C247" s="64" t="str">
        <f>IF((ISBLANK($C$11)),"----",(($C$11)+($O$7*O247)))</f>
        <v>----</v>
      </c>
      <c r="D247" s="65" t="str">
        <f t="shared" si="64"/>
        <v>----</v>
      </c>
      <c r="E247" s="66">
        <f>$E$9+($O$7*O247)</f>
        <v>43979</v>
      </c>
      <c r="F247" s="67">
        <f t="shared" si="65"/>
        <v>43979</v>
      </c>
      <c r="G247" s="68">
        <f>$G$9+($O$7*O247)</f>
        <v>43980</v>
      </c>
      <c r="H247" s="66">
        <f>$H$9+($O$7*O247)</f>
        <v>43980</v>
      </c>
      <c r="I247" s="65">
        <f t="shared" si="66"/>
        <v>43980</v>
      </c>
      <c r="J247" s="69">
        <f t="shared" si="67"/>
        <v>43989</v>
      </c>
      <c r="K247" s="65">
        <f t="shared" si="68"/>
        <v>43989</v>
      </c>
      <c r="L247" s="70">
        <f>$L$9</f>
        <v>9</v>
      </c>
      <c r="M247" s="71" t="str">
        <f>$M$9</f>
        <v>COSCO</v>
      </c>
      <c r="N247" s="72" t="str">
        <f>$N$9</f>
        <v>危険品受託</v>
      </c>
      <c r="O247" s="306">
        <v>60</v>
      </c>
    </row>
    <row r="248" spans="1:15" s="280" customFormat="1" ht="18" customHeight="1" thickBot="1">
      <c r="A248" s="292" t="s">
        <v>257</v>
      </c>
      <c r="B248" s="293" t="s">
        <v>262</v>
      </c>
      <c r="C248" s="294" t="str">
        <f>IF((ISBLANK($C$11)),"----",(($C$11)+($O$7*O248)))</f>
        <v>----</v>
      </c>
      <c r="D248" s="295" t="str">
        <f t="shared" si="64"/>
        <v>----</v>
      </c>
      <c r="E248" s="296">
        <f>$E$10+($O$7*O248)</f>
        <v>43979</v>
      </c>
      <c r="F248" s="297">
        <f t="shared" si="65"/>
        <v>43979</v>
      </c>
      <c r="G248" s="298">
        <f>$G$10+($O$7*O248)</f>
        <v>43980</v>
      </c>
      <c r="H248" s="296">
        <f>$H$10+($O$7*O248)</f>
        <v>43981</v>
      </c>
      <c r="I248" s="295">
        <f t="shared" si="66"/>
        <v>43981</v>
      </c>
      <c r="J248" s="299">
        <f t="shared" si="67"/>
        <v>43991</v>
      </c>
      <c r="K248" s="295">
        <f t="shared" si="68"/>
        <v>43991</v>
      </c>
      <c r="L248" s="300">
        <f>$L$10</f>
        <v>10</v>
      </c>
      <c r="M248" s="301" t="str">
        <f>$M$10</f>
        <v>TS LINES</v>
      </c>
      <c r="N248" s="302" t="str">
        <f>$N$10</f>
        <v>危険品受託</v>
      </c>
      <c r="O248" s="279">
        <v>60</v>
      </c>
    </row>
    <row r="249" spans="1:15" s="307" customFormat="1" ht="18" customHeight="1" thickBot="1">
      <c r="A249" s="317" t="s">
        <v>72</v>
      </c>
      <c r="B249" s="318" t="s">
        <v>280</v>
      </c>
      <c r="C249" s="319" t="str">
        <f>IF((ISBLANK($C$11)),"----",(($C$11)+($O$7*O249)))</f>
        <v>----</v>
      </c>
      <c r="D249" s="320" t="str">
        <f t="shared" si="64"/>
        <v>----</v>
      </c>
      <c r="E249" s="321">
        <f>$E$11+($O$7*O249)</f>
        <v>43980</v>
      </c>
      <c r="F249" s="322">
        <f t="shared" si="65"/>
        <v>43980</v>
      </c>
      <c r="G249" s="323">
        <f>$G$11+($O$7*O249)</f>
        <v>43983</v>
      </c>
      <c r="H249" s="321">
        <f>$H$11+($O$7*O249)</f>
        <v>43983</v>
      </c>
      <c r="I249" s="320">
        <f t="shared" si="66"/>
        <v>43983</v>
      </c>
      <c r="J249" s="324">
        <f t="shared" si="67"/>
        <v>43993</v>
      </c>
      <c r="K249" s="320">
        <f t="shared" si="68"/>
        <v>43993</v>
      </c>
      <c r="L249" s="325">
        <f>$L$11</f>
        <v>10</v>
      </c>
      <c r="M249" s="326" t="s">
        <v>243</v>
      </c>
      <c r="N249" s="327" t="str">
        <f>$N$11</f>
        <v>危険品受託</v>
      </c>
      <c r="O249" s="306">
        <v>60</v>
      </c>
    </row>
    <row r="250" spans="1:15" s="280" customFormat="1" ht="18" customHeight="1" thickBot="1">
      <c r="A250" s="292" t="s">
        <v>266</v>
      </c>
      <c r="B250" s="293" t="s">
        <v>261</v>
      </c>
      <c r="C250" s="294" t="str">
        <f>IF((ISBLANK($C$11)),"----",(($C$11)+($O$7*O250)))</f>
        <v>----</v>
      </c>
      <c r="D250" s="295" t="str">
        <f t="shared" si="64"/>
        <v>----</v>
      </c>
      <c r="E250" s="296">
        <f>$E$12+($O$7*O250)</f>
        <v>43977</v>
      </c>
      <c r="F250" s="297">
        <f t="shared" si="65"/>
        <v>43977</v>
      </c>
      <c r="G250" s="298">
        <f>$G$12+($O$7*O250)</f>
        <v>43978</v>
      </c>
      <c r="H250" s="296">
        <f>$H$12+($O$7*O250)</f>
        <v>43978</v>
      </c>
      <c r="I250" s="295">
        <f t="shared" si="66"/>
        <v>43978</v>
      </c>
      <c r="J250" s="299">
        <f t="shared" si="67"/>
        <v>43989</v>
      </c>
      <c r="K250" s="295">
        <f t="shared" si="68"/>
        <v>43989</v>
      </c>
      <c r="L250" s="300">
        <f>$L$12</f>
        <v>11</v>
      </c>
      <c r="M250" s="301" t="str">
        <f>$M$12</f>
        <v>TS LINES</v>
      </c>
      <c r="N250" s="302" t="str">
        <f>$N$12</f>
        <v>危険品受託</v>
      </c>
      <c r="O250" s="279">
        <v>60</v>
      </c>
    </row>
    <row r="251" spans="1:15" s="307" customFormat="1" ht="18" customHeight="1" thickBot="1">
      <c r="A251" s="328" t="s">
        <v>109</v>
      </c>
      <c r="B251" s="329" t="s">
        <v>299</v>
      </c>
      <c r="C251" s="115" t="str">
        <f>IF((ISBLANK($C$11)),"----",(($C$11)+($O$7*O251)))</f>
        <v>----</v>
      </c>
      <c r="D251" s="116" t="str">
        <f t="shared" si="64"/>
        <v>----</v>
      </c>
      <c r="E251" s="117">
        <f>$E$13+($O$7*O251)</f>
        <v>43977</v>
      </c>
      <c r="F251" s="118">
        <f t="shared" si="65"/>
        <v>43977</v>
      </c>
      <c r="G251" s="119">
        <f>$G$13+($O$7*O251)</f>
        <v>43979</v>
      </c>
      <c r="H251" s="117">
        <f>$H$13+($O$7*O251)</f>
        <v>43979</v>
      </c>
      <c r="I251" s="116">
        <f t="shared" si="66"/>
        <v>43979</v>
      </c>
      <c r="J251" s="120">
        <f t="shared" si="67"/>
        <v>43988</v>
      </c>
      <c r="K251" s="116">
        <f t="shared" si="68"/>
        <v>43988</v>
      </c>
      <c r="L251" s="331">
        <f>$L$13</f>
        <v>9</v>
      </c>
      <c r="M251" s="121" t="str">
        <f>$M$13</f>
        <v>EVER</v>
      </c>
      <c r="N251" s="332" t="str">
        <f>$N$13</f>
        <v>KAOHSIUNG経由</v>
      </c>
      <c r="O251" s="333">
        <v>60</v>
      </c>
    </row>
    <row r="252" spans="1:15" s="280" customFormat="1" ht="18" customHeight="1" thickBot="1">
      <c r="A252" s="268" t="s">
        <v>111</v>
      </c>
      <c r="B252" s="269" t="s">
        <v>289</v>
      </c>
      <c r="C252" s="270">
        <f>IF((ISBLANK($C$8)),"----",(($C$8)+($O$7*O252)))</f>
        <v>43985</v>
      </c>
      <c r="D252" s="271">
        <f>C252</f>
        <v>43985</v>
      </c>
      <c r="E252" s="272">
        <f>$E$8+($O$7*O252)</f>
        <v>43986</v>
      </c>
      <c r="F252" s="273">
        <f>E252</f>
        <v>43986</v>
      </c>
      <c r="G252" s="274">
        <f>$G$8+($O$7*O252)</f>
        <v>43987</v>
      </c>
      <c r="H252" s="272">
        <f>$H$8+($O$7*O252)</f>
        <v>43987</v>
      </c>
      <c r="I252" s="271">
        <f>H252</f>
        <v>43987</v>
      </c>
      <c r="J252" s="275">
        <f>H252+L252</f>
        <v>43996</v>
      </c>
      <c r="K252" s="271">
        <f>J252</f>
        <v>43996</v>
      </c>
      <c r="L252" s="276">
        <f>$L$8</f>
        <v>9</v>
      </c>
      <c r="M252" s="277" t="str">
        <f>$M$8</f>
        <v>ONE</v>
      </c>
      <c r="N252" s="278" t="str">
        <f>$N$8</f>
        <v>危険品受託</v>
      </c>
      <c r="O252" s="279">
        <v>61</v>
      </c>
    </row>
    <row r="253" spans="1:15" s="307" customFormat="1" ht="18" customHeight="1" thickBot="1">
      <c r="A253" s="62" t="s">
        <v>128</v>
      </c>
      <c r="B253" s="63" t="s">
        <v>293</v>
      </c>
      <c r="C253" s="64" t="str">
        <f>IF((ISBLANK($C$11)),"----",(($C$11)+($O$7*O253)))</f>
        <v>----</v>
      </c>
      <c r="D253" s="65" t="str">
        <f>C253</f>
        <v>----</v>
      </c>
      <c r="E253" s="66">
        <f>$E$9+($O$7*O253)</f>
        <v>43986</v>
      </c>
      <c r="F253" s="67">
        <f>E253</f>
        <v>43986</v>
      </c>
      <c r="G253" s="68">
        <f>$G$9+($O$7*O253)</f>
        <v>43987</v>
      </c>
      <c r="H253" s="66">
        <f>$H$9+($O$7*O253)</f>
        <v>43987</v>
      </c>
      <c r="I253" s="65">
        <f>H253</f>
        <v>43987</v>
      </c>
      <c r="J253" s="69">
        <f aca="true" t="shared" si="69" ref="J253:J275">H253+L253</f>
        <v>43996</v>
      </c>
      <c r="K253" s="65">
        <f>J253</f>
        <v>43996</v>
      </c>
      <c r="L253" s="70">
        <f>$L$9</f>
        <v>9</v>
      </c>
      <c r="M253" s="71" t="str">
        <f>$M$9</f>
        <v>COSCO</v>
      </c>
      <c r="N253" s="72" t="str">
        <f>$N$9</f>
        <v>危険品受託</v>
      </c>
      <c r="O253" s="306">
        <v>61</v>
      </c>
    </row>
    <row r="254" spans="1:15" s="280" customFormat="1" ht="18" customHeight="1" thickBot="1">
      <c r="A254" s="281" t="s">
        <v>259</v>
      </c>
      <c r="B254" s="282" t="s">
        <v>261</v>
      </c>
      <c r="C254" s="283" t="str">
        <f>IF((ISBLANK($C$11)),"----",(($C$11)+($O$7*O254)))</f>
        <v>----</v>
      </c>
      <c r="D254" s="284" t="str">
        <f>C254</f>
        <v>----</v>
      </c>
      <c r="E254" s="285">
        <f>$E$10+($O$7*O254)</f>
        <v>43986</v>
      </c>
      <c r="F254" s="286">
        <f>E254</f>
        <v>43986</v>
      </c>
      <c r="G254" s="287">
        <f>$G$10+($O$7*O254)</f>
        <v>43987</v>
      </c>
      <c r="H254" s="285">
        <f>$H$10+($O$7*O254)</f>
        <v>43988</v>
      </c>
      <c r="I254" s="284">
        <f>H254</f>
        <v>43988</v>
      </c>
      <c r="J254" s="288">
        <f t="shared" si="69"/>
        <v>43998</v>
      </c>
      <c r="K254" s="284">
        <f>J254</f>
        <v>43998</v>
      </c>
      <c r="L254" s="289">
        <f>$L$10</f>
        <v>10</v>
      </c>
      <c r="M254" s="290" t="str">
        <f>$M$10</f>
        <v>TS LINES</v>
      </c>
      <c r="N254" s="291" t="str">
        <f>$N$10</f>
        <v>危険品受託</v>
      </c>
      <c r="O254" s="279">
        <v>61</v>
      </c>
    </row>
    <row r="255" spans="1:15" s="307" customFormat="1" ht="18" customHeight="1" thickBot="1">
      <c r="A255" s="317" t="s">
        <v>279</v>
      </c>
      <c r="B255" s="318" t="s">
        <v>296</v>
      </c>
      <c r="C255" s="319" t="str">
        <f>IF((ISBLANK($C$11)),"----",(($C$11)+($O$7*O255)))</f>
        <v>----</v>
      </c>
      <c r="D255" s="320" t="str">
        <f aca="true" t="shared" si="70" ref="D255:D275">C255</f>
        <v>----</v>
      </c>
      <c r="E255" s="321">
        <f>$E$11+($O$7*O255)</f>
        <v>43987</v>
      </c>
      <c r="F255" s="322">
        <f aca="true" t="shared" si="71" ref="F255:F275">E255</f>
        <v>43987</v>
      </c>
      <c r="G255" s="323">
        <f>$G$11+($O$7*O255)</f>
        <v>43990</v>
      </c>
      <c r="H255" s="321">
        <f>$H$11+($O$7*O255)</f>
        <v>43990</v>
      </c>
      <c r="I255" s="320">
        <f aca="true" t="shared" si="72" ref="I255:I275">H255</f>
        <v>43990</v>
      </c>
      <c r="J255" s="324">
        <f t="shared" si="69"/>
        <v>44000</v>
      </c>
      <c r="K255" s="320">
        <f aca="true" t="shared" si="73" ref="K255:K275">J255</f>
        <v>44000</v>
      </c>
      <c r="L255" s="325">
        <f>$L$11</f>
        <v>10</v>
      </c>
      <c r="M255" s="326" t="s">
        <v>243</v>
      </c>
      <c r="N255" s="327" t="str">
        <f>$N$11</f>
        <v>危険品受託</v>
      </c>
      <c r="O255" s="306">
        <v>61</v>
      </c>
    </row>
    <row r="256" spans="1:15" s="280" customFormat="1" ht="18" customHeight="1" thickBot="1">
      <c r="A256" s="292" t="s">
        <v>286</v>
      </c>
      <c r="B256" s="293" t="s">
        <v>287</v>
      </c>
      <c r="C256" s="294" t="str">
        <f>IF((ISBLANK($C$11)),"----",(($C$11)+($O$7*O256)))</f>
        <v>----</v>
      </c>
      <c r="D256" s="295" t="str">
        <f t="shared" si="70"/>
        <v>----</v>
      </c>
      <c r="E256" s="296">
        <f>$E$12+($O$7*O256)</f>
        <v>43984</v>
      </c>
      <c r="F256" s="297">
        <f t="shared" si="71"/>
        <v>43984</v>
      </c>
      <c r="G256" s="298">
        <f>$G$12+($O$7*O256)</f>
        <v>43985</v>
      </c>
      <c r="H256" s="296">
        <f>$H$12+($O$7*O256)</f>
        <v>43985</v>
      </c>
      <c r="I256" s="295">
        <f t="shared" si="72"/>
        <v>43985</v>
      </c>
      <c r="J256" s="299">
        <f t="shared" si="69"/>
        <v>43996</v>
      </c>
      <c r="K256" s="295">
        <f t="shared" si="73"/>
        <v>43996</v>
      </c>
      <c r="L256" s="300">
        <f>$L$12</f>
        <v>11</v>
      </c>
      <c r="M256" s="301" t="str">
        <f>$M$12</f>
        <v>TS LINES</v>
      </c>
      <c r="N256" s="302" t="str">
        <f>$N$12</f>
        <v>危険品受託</v>
      </c>
      <c r="O256" s="279">
        <v>61</v>
      </c>
    </row>
    <row r="257" spans="1:15" s="307" customFormat="1" ht="18" customHeight="1" thickBot="1">
      <c r="A257" s="328" t="s">
        <v>238</v>
      </c>
      <c r="B257" s="329"/>
      <c r="C257" s="308" t="str">
        <f>IF((ISBLANK($C$11)),"----",(($C$11)+($O$7*O257)))</f>
        <v>----</v>
      </c>
      <c r="D257" s="309" t="str">
        <f t="shared" si="70"/>
        <v>----</v>
      </c>
      <c r="E257" s="310">
        <f>$E$13+($O$7*O257)</f>
        <v>43984</v>
      </c>
      <c r="F257" s="311">
        <f t="shared" si="71"/>
        <v>43984</v>
      </c>
      <c r="G257" s="312">
        <v>43957</v>
      </c>
      <c r="H257" s="310">
        <v>43957</v>
      </c>
      <c r="I257" s="309">
        <f t="shared" si="72"/>
        <v>43957</v>
      </c>
      <c r="J257" s="313">
        <f t="shared" si="69"/>
        <v>43966</v>
      </c>
      <c r="K257" s="309">
        <f t="shared" si="73"/>
        <v>43966</v>
      </c>
      <c r="L257" s="314">
        <f>$L$13</f>
        <v>9</v>
      </c>
      <c r="M257" s="315" t="str">
        <f>$M$13</f>
        <v>EVER</v>
      </c>
      <c r="N257" s="316" t="str">
        <f>$N$13</f>
        <v>KAOHSIUNG経由</v>
      </c>
      <c r="O257" s="306">
        <v>61</v>
      </c>
    </row>
    <row r="258" spans="1:15" s="280" customFormat="1" ht="18" customHeight="1" thickBot="1">
      <c r="A258" s="268" t="s">
        <v>248</v>
      </c>
      <c r="B258" s="269" t="s">
        <v>185</v>
      </c>
      <c r="C258" s="270">
        <f>IF((ISBLANK($C$8)),"----",(($C$8)+($O$7*O258)))</f>
        <v>43992</v>
      </c>
      <c r="D258" s="271">
        <f t="shared" si="70"/>
        <v>43992</v>
      </c>
      <c r="E258" s="272">
        <f>$E$8+($O$7*O258)</f>
        <v>43993</v>
      </c>
      <c r="F258" s="273">
        <f t="shared" si="71"/>
        <v>43993</v>
      </c>
      <c r="G258" s="274">
        <f>$G$8+($O$7*O258)</f>
        <v>43994</v>
      </c>
      <c r="H258" s="272">
        <f>$H$8+($O$7*O258)</f>
        <v>43994</v>
      </c>
      <c r="I258" s="271">
        <f t="shared" si="72"/>
        <v>43994</v>
      </c>
      <c r="J258" s="275">
        <f t="shared" si="69"/>
        <v>44003</v>
      </c>
      <c r="K258" s="271">
        <f t="shared" si="73"/>
        <v>44003</v>
      </c>
      <c r="L258" s="276">
        <f>$L$8</f>
        <v>9</v>
      </c>
      <c r="M258" s="277" t="str">
        <f>$M$8</f>
        <v>ONE</v>
      </c>
      <c r="N258" s="278" t="str">
        <f>$N$8</f>
        <v>危険品受託</v>
      </c>
      <c r="O258" s="279">
        <v>62</v>
      </c>
    </row>
    <row r="259" spans="1:15" s="307" customFormat="1" ht="18" customHeight="1" thickBot="1">
      <c r="A259" s="62" t="s">
        <v>98</v>
      </c>
      <c r="B259" s="63" t="s">
        <v>293</v>
      </c>
      <c r="C259" s="64" t="str">
        <f>IF((ISBLANK($C$11)),"----",(($C$11)+($O$7*O259)))</f>
        <v>----</v>
      </c>
      <c r="D259" s="65" t="str">
        <f t="shared" si="70"/>
        <v>----</v>
      </c>
      <c r="E259" s="66">
        <f>$E$9+($O$7*O259)</f>
        <v>43993</v>
      </c>
      <c r="F259" s="67">
        <f t="shared" si="71"/>
        <v>43993</v>
      </c>
      <c r="G259" s="68">
        <f>$G$9+($O$7*O259)</f>
        <v>43994</v>
      </c>
      <c r="H259" s="66">
        <f>$H$9+($O$7*O259)</f>
        <v>43994</v>
      </c>
      <c r="I259" s="65">
        <f t="shared" si="72"/>
        <v>43994</v>
      </c>
      <c r="J259" s="69">
        <f t="shared" si="69"/>
        <v>44003</v>
      </c>
      <c r="K259" s="65">
        <f t="shared" si="73"/>
        <v>44003</v>
      </c>
      <c r="L259" s="70">
        <f>$L$9</f>
        <v>9</v>
      </c>
      <c r="M259" s="71" t="str">
        <f>$M$9</f>
        <v>COSCO</v>
      </c>
      <c r="N259" s="72" t="str">
        <f>$N$9</f>
        <v>危険品受託</v>
      </c>
      <c r="O259" s="306">
        <v>62</v>
      </c>
    </row>
    <row r="260" spans="1:15" s="280" customFormat="1" ht="18" customHeight="1" thickBot="1">
      <c r="A260" s="292" t="s">
        <v>228</v>
      </c>
      <c r="B260" s="293" t="s">
        <v>285</v>
      </c>
      <c r="C260" s="294" t="str">
        <f>IF((ISBLANK($C$11)),"----",(($C$11)+($O$7*O260)))</f>
        <v>----</v>
      </c>
      <c r="D260" s="295" t="str">
        <f t="shared" si="70"/>
        <v>----</v>
      </c>
      <c r="E260" s="296">
        <f>$E$10+($O$7*O260)</f>
        <v>43993</v>
      </c>
      <c r="F260" s="297">
        <f t="shared" si="71"/>
        <v>43993</v>
      </c>
      <c r="G260" s="298">
        <f>$G$10+($O$7*O260)</f>
        <v>43994</v>
      </c>
      <c r="H260" s="296">
        <f>$H$10+($O$7*O260)</f>
        <v>43995</v>
      </c>
      <c r="I260" s="295">
        <f t="shared" si="72"/>
        <v>43995</v>
      </c>
      <c r="J260" s="299">
        <f t="shared" si="69"/>
        <v>44005</v>
      </c>
      <c r="K260" s="295">
        <f t="shared" si="73"/>
        <v>44005</v>
      </c>
      <c r="L260" s="300">
        <f>$L$10</f>
        <v>10</v>
      </c>
      <c r="M260" s="303" t="str">
        <f>$M$10</f>
        <v>TS LINES</v>
      </c>
      <c r="N260" s="302" t="str">
        <f>$N$10</f>
        <v>危険品受託</v>
      </c>
      <c r="O260" s="279">
        <v>62</v>
      </c>
    </row>
    <row r="261" spans="1:15" s="307" customFormat="1" ht="18" customHeight="1" thickBot="1">
      <c r="A261" s="317" t="s">
        <v>295</v>
      </c>
      <c r="B261" s="318" t="s">
        <v>282</v>
      </c>
      <c r="C261" s="319" t="str">
        <f>IF((ISBLANK($C$11)),"----",(($C$11)+($O$7*O261)))</f>
        <v>----</v>
      </c>
      <c r="D261" s="320" t="str">
        <f t="shared" si="70"/>
        <v>----</v>
      </c>
      <c r="E261" s="321">
        <f>$E$11+($O$7*O261)</f>
        <v>43994</v>
      </c>
      <c r="F261" s="322">
        <f t="shared" si="71"/>
        <v>43994</v>
      </c>
      <c r="G261" s="323">
        <f>$G$11+($O$7*O261)</f>
        <v>43997</v>
      </c>
      <c r="H261" s="321">
        <f>$H$11+($O$7*O261)</f>
        <v>43997</v>
      </c>
      <c r="I261" s="320">
        <f t="shared" si="72"/>
        <v>43997</v>
      </c>
      <c r="J261" s="324">
        <f t="shared" si="69"/>
        <v>44007</v>
      </c>
      <c r="K261" s="320">
        <f t="shared" si="73"/>
        <v>44007</v>
      </c>
      <c r="L261" s="325">
        <f>$L$11</f>
        <v>10</v>
      </c>
      <c r="M261" s="330" t="s">
        <v>243</v>
      </c>
      <c r="N261" s="327" t="str">
        <f>$N$11</f>
        <v>危険品受託</v>
      </c>
      <c r="O261" s="306">
        <v>62</v>
      </c>
    </row>
    <row r="262" spans="1:15" s="280" customFormat="1" ht="18" customHeight="1" thickBot="1">
      <c r="A262" s="292" t="s">
        <v>263</v>
      </c>
      <c r="B262" s="293" t="s">
        <v>261</v>
      </c>
      <c r="C262" s="294" t="str">
        <f>IF((ISBLANK($C$11)),"----",(($C$11)+($O$7*O262)))</f>
        <v>----</v>
      </c>
      <c r="D262" s="295" t="str">
        <f t="shared" si="70"/>
        <v>----</v>
      </c>
      <c r="E262" s="296">
        <f>$E$12+($O$7*O262)</f>
        <v>43991</v>
      </c>
      <c r="F262" s="297">
        <f t="shared" si="71"/>
        <v>43991</v>
      </c>
      <c r="G262" s="298">
        <f>$G$12+($O$7*O262)</f>
        <v>43992</v>
      </c>
      <c r="H262" s="296">
        <f>$H$12+($O$7*O262)</f>
        <v>43992</v>
      </c>
      <c r="I262" s="295">
        <f t="shared" si="72"/>
        <v>43992</v>
      </c>
      <c r="J262" s="299">
        <f t="shared" si="69"/>
        <v>44003</v>
      </c>
      <c r="K262" s="295">
        <f t="shared" si="73"/>
        <v>44003</v>
      </c>
      <c r="L262" s="300">
        <f>$L$12</f>
        <v>11</v>
      </c>
      <c r="M262" s="301" t="str">
        <f>$M$12</f>
        <v>TS LINES</v>
      </c>
      <c r="N262" s="302" t="str">
        <f>$N$12</f>
        <v>危険品受託</v>
      </c>
      <c r="O262" s="279">
        <v>62</v>
      </c>
    </row>
    <row r="263" spans="1:15" s="307" customFormat="1" ht="17.25" customHeight="1" thickBot="1">
      <c r="A263" s="328" t="s">
        <v>238</v>
      </c>
      <c r="B263" s="329"/>
      <c r="C263" s="115" t="str">
        <f>IF((ISBLANK($C$11)),"----",(($C$11)+($O$7*O263)))</f>
        <v>----</v>
      </c>
      <c r="D263" s="116" t="str">
        <f t="shared" si="70"/>
        <v>----</v>
      </c>
      <c r="E263" s="117">
        <f>$E$13+($O$7*O263)</f>
        <v>43991</v>
      </c>
      <c r="F263" s="118">
        <f t="shared" si="71"/>
        <v>43991</v>
      </c>
      <c r="G263" s="119">
        <f>$G$13+($O$7*O263)</f>
        <v>43993</v>
      </c>
      <c r="H263" s="117">
        <f>$H$13+($O$7*O263)</f>
        <v>43993</v>
      </c>
      <c r="I263" s="116">
        <f t="shared" si="72"/>
        <v>43993</v>
      </c>
      <c r="J263" s="120">
        <f t="shared" si="69"/>
        <v>44002</v>
      </c>
      <c r="K263" s="116">
        <f t="shared" si="73"/>
        <v>44002</v>
      </c>
      <c r="L263" s="331">
        <f>$L$13</f>
        <v>9</v>
      </c>
      <c r="M263" s="121" t="str">
        <f>$M$13</f>
        <v>EVER</v>
      </c>
      <c r="N263" s="332" t="str">
        <f>$N$13</f>
        <v>KAOHSIUNG経由</v>
      </c>
      <c r="O263" s="306">
        <v>62</v>
      </c>
    </row>
    <row r="264" spans="1:15" s="280" customFormat="1" ht="18" customHeight="1" thickBot="1">
      <c r="A264" s="268" t="s">
        <v>250</v>
      </c>
      <c r="B264" s="269" t="s">
        <v>290</v>
      </c>
      <c r="C264" s="270">
        <v>43971</v>
      </c>
      <c r="D264" s="271">
        <f t="shared" si="70"/>
        <v>43971</v>
      </c>
      <c r="E264" s="272">
        <f>$E$8+($O$7*O264)</f>
        <v>44000</v>
      </c>
      <c r="F264" s="273">
        <f t="shared" si="71"/>
        <v>44000</v>
      </c>
      <c r="G264" s="274">
        <f>$G$8+($O$7*O264)</f>
        <v>44001</v>
      </c>
      <c r="H264" s="272">
        <f>$H$8+($O$7*O264)</f>
        <v>44001</v>
      </c>
      <c r="I264" s="271">
        <f t="shared" si="72"/>
        <v>44001</v>
      </c>
      <c r="J264" s="275">
        <f t="shared" si="69"/>
        <v>44010</v>
      </c>
      <c r="K264" s="271">
        <f t="shared" si="73"/>
        <v>44010</v>
      </c>
      <c r="L264" s="276">
        <f>$L$8</f>
        <v>9</v>
      </c>
      <c r="M264" s="277" t="str">
        <f>$M$8</f>
        <v>ONE</v>
      </c>
      <c r="N264" s="278" t="str">
        <f>$N$8</f>
        <v>危険品受託</v>
      </c>
      <c r="O264" s="279">
        <v>63</v>
      </c>
    </row>
    <row r="265" spans="1:15" s="307" customFormat="1" ht="18" customHeight="1" thickBot="1">
      <c r="A265" s="62" t="s">
        <v>292</v>
      </c>
      <c r="B265" s="63" t="s">
        <v>294</v>
      </c>
      <c r="C265" s="64" t="str">
        <f>IF((ISBLANK($C$11)),"----",(($C$11)+($O$7*O265)))</f>
        <v>----</v>
      </c>
      <c r="D265" s="65" t="str">
        <f t="shared" si="70"/>
        <v>----</v>
      </c>
      <c r="E265" s="66">
        <f>$E$9+($O$7*O265)</f>
        <v>44000</v>
      </c>
      <c r="F265" s="67">
        <f t="shared" si="71"/>
        <v>44000</v>
      </c>
      <c r="G265" s="68">
        <f>$G$9+($O$7*O265)</f>
        <v>44001</v>
      </c>
      <c r="H265" s="66">
        <f>$H$9+($O$7*O265)</f>
        <v>44001</v>
      </c>
      <c r="I265" s="65">
        <f t="shared" si="72"/>
        <v>44001</v>
      </c>
      <c r="J265" s="69">
        <f t="shared" si="69"/>
        <v>44010</v>
      </c>
      <c r="K265" s="65">
        <f t="shared" si="73"/>
        <v>44010</v>
      </c>
      <c r="L265" s="70">
        <f>$L$9</f>
        <v>9</v>
      </c>
      <c r="M265" s="71" t="str">
        <f>$M$9</f>
        <v>COSCO</v>
      </c>
      <c r="N265" s="72" t="str">
        <f>$N$9</f>
        <v>危険品受託</v>
      </c>
      <c r="O265" s="306">
        <v>63</v>
      </c>
    </row>
    <row r="266" spans="1:15" s="280" customFormat="1" ht="18" customHeight="1" thickBot="1">
      <c r="A266" s="292" t="s">
        <v>257</v>
      </c>
      <c r="B266" s="293" t="s">
        <v>284</v>
      </c>
      <c r="C266" s="294" t="str">
        <f>IF((ISBLANK($C$11)),"----",(($C$11)+($O$7*O266)))</f>
        <v>----</v>
      </c>
      <c r="D266" s="295" t="str">
        <f t="shared" si="70"/>
        <v>----</v>
      </c>
      <c r="E266" s="296">
        <f>$E$10+($O$7*O266)</f>
        <v>44000</v>
      </c>
      <c r="F266" s="297">
        <f t="shared" si="71"/>
        <v>44000</v>
      </c>
      <c r="G266" s="298">
        <f>$G$10+($O$7*O266)</f>
        <v>44001</v>
      </c>
      <c r="H266" s="296">
        <f>$H$10+($O$7*O266)</f>
        <v>44002</v>
      </c>
      <c r="I266" s="295">
        <f t="shared" si="72"/>
        <v>44002</v>
      </c>
      <c r="J266" s="299">
        <f t="shared" si="69"/>
        <v>44012</v>
      </c>
      <c r="K266" s="295">
        <f t="shared" si="73"/>
        <v>44012</v>
      </c>
      <c r="L266" s="300">
        <f>$L$10</f>
        <v>10</v>
      </c>
      <c r="M266" s="301" t="str">
        <f>$M$10</f>
        <v>TS LINES</v>
      </c>
      <c r="N266" s="302" t="str">
        <f>$N$10</f>
        <v>危険品受託</v>
      </c>
      <c r="O266" s="279">
        <v>63</v>
      </c>
    </row>
    <row r="267" spans="1:15" s="307" customFormat="1" ht="18" customHeight="1" thickBot="1">
      <c r="A267" s="317" t="s">
        <v>72</v>
      </c>
      <c r="B267" s="318" t="s">
        <v>282</v>
      </c>
      <c r="C267" s="319" t="str">
        <f>IF((ISBLANK($C$11)),"----",(($C$11)+($O$7*O267)))</f>
        <v>----</v>
      </c>
      <c r="D267" s="320" t="str">
        <f t="shared" si="70"/>
        <v>----</v>
      </c>
      <c r="E267" s="321">
        <f>$E$11+($O$7*O267)</f>
        <v>44001</v>
      </c>
      <c r="F267" s="322">
        <f t="shared" si="71"/>
        <v>44001</v>
      </c>
      <c r="G267" s="323">
        <f>$G$11+($O$7*O267)</f>
        <v>44004</v>
      </c>
      <c r="H267" s="321">
        <f>$H$11+($O$7*O267)</f>
        <v>44004</v>
      </c>
      <c r="I267" s="320">
        <f t="shared" si="72"/>
        <v>44004</v>
      </c>
      <c r="J267" s="324">
        <f t="shared" si="69"/>
        <v>44014</v>
      </c>
      <c r="K267" s="320">
        <f t="shared" si="73"/>
        <v>44014</v>
      </c>
      <c r="L267" s="325">
        <f>$L$11</f>
        <v>10</v>
      </c>
      <c r="M267" s="326" t="s">
        <v>243</v>
      </c>
      <c r="N267" s="327" t="str">
        <f>$N$11</f>
        <v>危険品受託</v>
      </c>
      <c r="O267" s="306">
        <v>63</v>
      </c>
    </row>
    <row r="268" spans="1:15" s="280" customFormat="1" ht="18" customHeight="1" thickBot="1">
      <c r="A268" s="292" t="s">
        <v>266</v>
      </c>
      <c r="B268" s="293" t="s">
        <v>262</v>
      </c>
      <c r="C268" s="294" t="str">
        <f>IF((ISBLANK($C$11)),"----",(($C$11)+($O$7*O268)))</f>
        <v>----</v>
      </c>
      <c r="D268" s="295" t="str">
        <f t="shared" si="70"/>
        <v>----</v>
      </c>
      <c r="E268" s="296">
        <f>$E$12+($O$7*O268)</f>
        <v>43998</v>
      </c>
      <c r="F268" s="297">
        <f t="shared" si="71"/>
        <v>43998</v>
      </c>
      <c r="G268" s="298">
        <f>$G$12+($O$7*O268)</f>
        <v>43999</v>
      </c>
      <c r="H268" s="296">
        <f>$H$12+($O$7*O268)</f>
        <v>43999</v>
      </c>
      <c r="I268" s="295">
        <f t="shared" si="72"/>
        <v>43999</v>
      </c>
      <c r="J268" s="299">
        <f t="shared" si="69"/>
        <v>44010</v>
      </c>
      <c r="K268" s="295">
        <f t="shared" si="73"/>
        <v>44010</v>
      </c>
      <c r="L268" s="300">
        <f>$L$12</f>
        <v>11</v>
      </c>
      <c r="M268" s="301" t="str">
        <f>$M$12</f>
        <v>TS LINES</v>
      </c>
      <c r="N268" s="302" t="str">
        <f>$N$12</f>
        <v>危険品受託</v>
      </c>
      <c r="O268" s="279">
        <v>63</v>
      </c>
    </row>
    <row r="269" spans="1:15" s="307" customFormat="1" ht="18" customHeight="1" thickBot="1">
      <c r="A269" s="328" t="s">
        <v>238</v>
      </c>
      <c r="B269" s="329"/>
      <c r="C269" s="115" t="str">
        <f>IF((ISBLANK($C$11)),"----",(($C$11)+($O$7*O269)))</f>
        <v>----</v>
      </c>
      <c r="D269" s="116" t="str">
        <f t="shared" si="70"/>
        <v>----</v>
      </c>
      <c r="E269" s="117">
        <f>$E$13+($O$7*O269)</f>
        <v>43998</v>
      </c>
      <c r="F269" s="118">
        <f t="shared" si="71"/>
        <v>43998</v>
      </c>
      <c r="G269" s="119">
        <f>$G$13+($O$7*O269)</f>
        <v>44000</v>
      </c>
      <c r="H269" s="117">
        <f>$H$13+($O$7*O269)</f>
        <v>44000</v>
      </c>
      <c r="I269" s="116">
        <f t="shared" si="72"/>
        <v>44000</v>
      </c>
      <c r="J269" s="120">
        <f t="shared" si="69"/>
        <v>44009</v>
      </c>
      <c r="K269" s="116">
        <f t="shared" si="73"/>
        <v>44009</v>
      </c>
      <c r="L269" s="331">
        <f>$L$13</f>
        <v>9</v>
      </c>
      <c r="M269" s="121" t="str">
        <f>$M$13</f>
        <v>EVER</v>
      </c>
      <c r="N269" s="332" t="str">
        <f>$N$13</f>
        <v>KAOHSIUNG経由</v>
      </c>
      <c r="O269" s="333">
        <v>63</v>
      </c>
    </row>
    <row r="270" spans="1:15" s="280" customFormat="1" ht="18" customHeight="1" thickBot="1">
      <c r="A270" s="268" t="s">
        <v>111</v>
      </c>
      <c r="B270" s="269" t="s">
        <v>291</v>
      </c>
      <c r="C270" s="270">
        <v>43978</v>
      </c>
      <c r="D270" s="271">
        <f t="shared" si="70"/>
        <v>43978</v>
      </c>
      <c r="E270" s="272">
        <f>$E$8+($O$7*O270)</f>
        <v>44007</v>
      </c>
      <c r="F270" s="273">
        <f t="shared" si="71"/>
        <v>44007</v>
      </c>
      <c r="G270" s="274">
        <f>$G$8+($O$7*O270)</f>
        <v>44008</v>
      </c>
      <c r="H270" s="272">
        <f>$H$8+($O$7*O270)</f>
        <v>44008</v>
      </c>
      <c r="I270" s="271">
        <f t="shared" si="72"/>
        <v>44008</v>
      </c>
      <c r="J270" s="275">
        <f t="shared" si="69"/>
        <v>44017</v>
      </c>
      <c r="K270" s="271">
        <f t="shared" si="73"/>
        <v>44017</v>
      </c>
      <c r="L270" s="276">
        <f>$L$8</f>
        <v>9</v>
      </c>
      <c r="M270" s="277" t="str">
        <f>$M$8</f>
        <v>ONE</v>
      </c>
      <c r="N270" s="278" t="str">
        <f>$N$8</f>
        <v>危険品受託</v>
      </c>
      <c r="O270" s="279">
        <v>64</v>
      </c>
    </row>
    <row r="271" spans="1:15" s="307" customFormat="1" ht="18" customHeight="1" thickBot="1">
      <c r="A271" s="62" t="s">
        <v>238</v>
      </c>
      <c r="B271" s="63"/>
      <c r="C271" s="64" t="str">
        <f>IF((ISBLANK($C$11)),"----",(($C$11)+($O$7*O271)))</f>
        <v>----</v>
      </c>
      <c r="D271" s="65" t="str">
        <f t="shared" si="70"/>
        <v>----</v>
      </c>
      <c r="E271" s="66">
        <f>$E$9+($O$7*O271)</f>
        <v>44007</v>
      </c>
      <c r="F271" s="67">
        <f t="shared" si="71"/>
        <v>44007</v>
      </c>
      <c r="G271" s="68">
        <f>$G$9+($O$7*O271)</f>
        <v>44008</v>
      </c>
      <c r="H271" s="66">
        <f>$H$9+($O$7*O271)</f>
        <v>44008</v>
      </c>
      <c r="I271" s="65">
        <f t="shared" si="72"/>
        <v>44008</v>
      </c>
      <c r="J271" s="69">
        <f t="shared" si="69"/>
        <v>44017</v>
      </c>
      <c r="K271" s="65">
        <f t="shared" si="73"/>
        <v>44017</v>
      </c>
      <c r="L271" s="70">
        <f>$L$9</f>
        <v>9</v>
      </c>
      <c r="M271" s="71" t="str">
        <f>$M$9</f>
        <v>COSCO</v>
      </c>
      <c r="N271" s="72" t="str">
        <f>$N$9</f>
        <v>危険品受託</v>
      </c>
      <c r="O271" s="306">
        <v>64</v>
      </c>
    </row>
    <row r="272" spans="1:15" s="280" customFormat="1" ht="18" customHeight="1" thickBot="1">
      <c r="A272" s="292" t="s">
        <v>259</v>
      </c>
      <c r="B272" s="293" t="s">
        <v>262</v>
      </c>
      <c r="C272" s="294" t="str">
        <f>IF((ISBLANK($C$11)),"----",(($C$11)+($O$7*O272)))</f>
        <v>----</v>
      </c>
      <c r="D272" s="295" t="str">
        <f t="shared" si="70"/>
        <v>----</v>
      </c>
      <c r="E272" s="296">
        <f>$E$10+($O$7*O272)</f>
        <v>44007</v>
      </c>
      <c r="F272" s="297">
        <f t="shared" si="71"/>
        <v>44007</v>
      </c>
      <c r="G272" s="298">
        <f>$G$10+($O$7*O272)</f>
        <v>44008</v>
      </c>
      <c r="H272" s="296">
        <f>$H$10+($O$7*O272)</f>
        <v>44009</v>
      </c>
      <c r="I272" s="295">
        <f t="shared" si="72"/>
        <v>44009</v>
      </c>
      <c r="J272" s="299">
        <f t="shared" si="69"/>
        <v>44019</v>
      </c>
      <c r="K272" s="295">
        <f t="shared" si="73"/>
        <v>44019</v>
      </c>
      <c r="L272" s="300">
        <f>$L$10</f>
        <v>10</v>
      </c>
      <c r="M272" s="301" t="str">
        <f>$M$10</f>
        <v>TS LINES</v>
      </c>
      <c r="N272" s="302" t="str">
        <f>$N$10</f>
        <v>危険品受託</v>
      </c>
      <c r="O272" s="279">
        <v>64</v>
      </c>
    </row>
    <row r="273" spans="1:15" s="307" customFormat="1" ht="18" customHeight="1" thickBot="1">
      <c r="A273" s="317" t="s">
        <v>238</v>
      </c>
      <c r="B273" s="318"/>
      <c r="C273" s="319" t="str">
        <f>IF((ISBLANK($C$11)),"----",(($C$11)+($O$7*O273)))</f>
        <v>----</v>
      </c>
      <c r="D273" s="320" t="str">
        <f t="shared" si="70"/>
        <v>----</v>
      </c>
      <c r="E273" s="321">
        <f>$E$11+($O$7*O273)</f>
        <v>44008</v>
      </c>
      <c r="F273" s="322">
        <f t="shared" si="71"/>
        <v>44008</v>
      </c>
      <c r="G273" s="323">
        <f>$G$11+($O$7*O273)</f>
        <v>44011</v>
      </c>
      <c r="H273" s="321">
        <f>$H$11+($O$7*O273)</f>
        <v>44011</v>
      </c>
      <c r="I273" s="320">
        <f t="shared" si="72"/>
        <v>44011</v>
      </c>
      <c r="J273" s="324">
        <f t="shared" si="69"/>
        <v>44021</v>
      </c>
      <c r="K273" s="320">
        <f t="shared" si="73"/>
        <v>44021</v>
      </c>
      <c r="L273" s="325">
        <f>$L$11</f>
        <v>10</v>
      </c>
      <c r="M273" s="326" t="s">
        <v>243</v>
      </c>
      <c r="N273" s="327" t="str">
        <f>$N$11</f>
        <v>危険品受託</v>
      </c>
      <c r="O273" s="306">
        <v>64</v>
      </c>
    </row>
    <row r="274" spans="1:15" s="280" customFormat="1" ht="18" customHeight="1" thickBot="1">
      <c r="A274" s="292" t="s">
        <v>286</v>
      </c>
      <c r="B274" s="293" t="s">
        <v>288</v>
      </c>
      <c r="C274" s="294" t="str">
        <f>IF((ISBLANK($C$11)),"----",(($C$11)+($O$7*O274)))</f>
        <v>----</v>
      </c>
      <c r="D274" s="295" t="str">
        <f t="shared" si="70"/>
        <v>----</v>
      </c>
      <c r="E274" s="296">
        <f>$E$12+($O$7*O274)</f>
        <v>44005</v>
      </c>
      <c r="F274" s="297">
        <f t="shared" si="71"/>
        <v>44005</v>
      </c>
      <c r="G274" s="298">
        <f>$G$12+($O$7*O274)</f>
        <v>44006</v>
      </c>
      <c r="H274" s="296">
        <f>$H$12+($O$7*O274)</f>
        <v>44006</v>
      </c>
      <c r="I274" s="295">
        <f t="shared" si="72"/>
        <v>44006</v>
      </c>
      <c r="J274" s="299">
        <f t="shared" si="69"/>
        <v>44017</v>
      </c>
      <c r="K274" s="295">
        <f t="shared" si="73"/>
        <v>44017</v>
      </c>
      <c r="L274" s="300">
        <f>$L$12</f>
        <v>11</v>
      </c>
      <c r="M274" s="301" t="str">
        <f>$M$12</f>
        <v>TS LINES</v>
      </c>
      <c r="N274" s="302" t="str">
        <f>$N$12</f>
        <v>危険品受託</v>
      </c>
      <c r="O274" s="279">
        <v>64</v>
      </c>
    </row>
    <row r="275" spans="1:15" s="307" customFormat="1" ht="18" customHeight="1" thickBot="1">
      <c r="A275" s="328" t="s">
        <v>238</v>
      </c>
      <c r="B275" s="329"/>
      <c r="C275" s="115" t="str">
        <f>IF((ISBLANK($C$11)),"----",(($C$11)+($O$7*O275)))</f>
        <v>----</v>
      </c>
      <c r="D275" s="116" t="str">
        <f t="shared" si="70"/>
        <v>----</v>
      </c>
      <c r="E275" s="117">
        <f>$E$13+($O$7*O275)</f>
        <v>44005</v>
      </c>
      <c r="F275" s="118">
        <f t="shared" si="71"/>
        <v>44005</v>
      </c>
      <c r="G275" s="119">
        <f>$G$13+($O$7*O275)</f>
        <v>44007</v>
      </c>
      <c r="H275" s="117">
        <f>$H$13+($O$7*O275)</f>
        <v>44007</v>
      </c>
      <c r="I275" s="116">
        <f t="shared" si="72"/>
        <v>44007</v>
      </c>
      <c r="J275" s="120">
        <f t="shared" si="69"/>
        <v>44016</v>
      </c>
      <c r="K275" s="116">
        <f t="shared" si="73"/>
        <v>44016</v>
      </c>
      <c r="L275" s="331">
        <f>$L$13</f>
        <v>9</v>
      </c>
      <c r="M275" s="121" t="str">
        <f>$M$13</f>
        <v>EVER</v>
      </c>
      <c r="N275" s="332" t="str">
        <f>$N$13</f>
        <v>KAOHSIUNG経由</v>
      </c>
      <c r="O275" s="333">
        <v>64</v>
      </c>
    </row>
    <row r="276" spans="1:14" ht="17.25" customHeight="1">
      <c r="A276" s="75"/>
      <c r="B276" s="76"/>
      <c r="C276" s="77"/>
      <c r="D276" s="78"/>
      <c r="E276" s="77"/>
      <c r="F276" s="78"/>
      <c r="G276" s="79"/>
      <c r="H276" s="77"/>
      <c r="I276" s="80"/>
      <c r="J276" s="77"/>
      <c r="K276" s="78"/>
      <c r="L276" s="81"/>
      <c r="M276" s="82"/>
      <c r="N276" s="83"/>
    </row>
    <row r="277" spans="1:14" ht="15" customHeight="1">
      <c r="A277" s="50" t="s">
        <v>85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</row>
    <row r="278" spans="1:14" ht="15" customHeight="1">
      <c r="A278" s="349" t="s">
        <v>86</v>
      </c>
      <c r="B278" s="349"/>
      <c r="C278" s="349"/>
      <c r="D278" s="349"/>
      <c r="E278" s="349"/>
      <c r="F278" s="349"/>
      <c r="G278" s="349"/>
      <c r="H278" s="349"/>
      <c r="I278" s="349"/>
      <c r="J278" s="349"/>
      <c r="K278" s="349"/>
      <c r="L278" s="349"/>
      <c r="M278" s="349"/>
      <c r="N278" s="349"/>
    </row>
    <row r="279" spans="1:14" ht="15" customHeight="1">
      <c r="A279" s="349" t="s">
        <v>120</v>
      </c>
      <c r="B279" s="349"/>
      <c r="C279" s="349"/>
      <c r="D279" s="349"/>
      <c r="E279" s="349"/>
      <c r="F279" s="349"/>
      <c r="G279" s="349"/>
      <c r="H279" s="349"/>
      <c r="I279" s="349"/>
      <c r="J279" s="349"/>
      <c r="K279" s="349"/>
      <c r="L279" s="349"/>
      <c r="M279" s="349"/>
      <c r="N279" s="349"/>
    </row>
    <row r="280" spans="1:14" ht="15" customHeight="1">
      <c r="A280" s="349" t="s">
        <v>87</v>
      </c>
      <c r="B280" s="349"/>
      <c r="C280" s="349"/>
      <c r="D280" s="349"/>
      <c r="E280" s="349"/>
      <c r="F280" s="349"/>
      <c r="G280" s="349"/>
      <c r="H280" s="349"/>
      <c r="I280" s="349"/>
      <c r="J280" s="349"/>
      <c r="K280" s="349"/>
      <c r="L280" s="349"/>
      <c r="M280" s="349"/>
      <c r="N280" s="349"/>
    </row>
    <row r="281" spans="1:14" ht="15" customHeight="1">
      <c r="A281" s="349" t="s">
        <v>88</v>
      </c>
      <c r="B281" s="349"/>
      <c r="C281" s="349"/>
      <c r="D281" s="349"/>
      <c r="E281" s="349"/>
      <c r="F281" s="349"/>
      <c r="G281" s="349"/>
      <c r="H281" s="349"/>
      <c r="I281" s="349"/>
      <c r="J281" s="349"/>
      <c r="K281" s="349"/>
      <c r="L281" s="349"/>
      <c r="M281" s="349"/>
      <c r="N281" s="349"/>
    </row>
    <row r="282" spans="1:14" ht="15" customHeight="1">
      <c r="A282" s="73" t="s">
        <v>75</v>
      </c>
      <c r="B282" s="73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 ht="16.5" customHeight="1">
      <c r="A283" s="50" t="s">
        <v>13</v>
      </c>
      <c r="B283" s="131"/>
      <c r="C283" s="27"/>
      <c r="D283" s="132"/>
      <c r="E283" s="27"/>
      <c r="F283" s="27" t="s">
        <v>15</v>
      </c>
      <c r="G283" s="132"/>
      <c r="H283" s="133"/>
      <c r="I283" s="27"/>
      <c r="J283" s="27"/>
      <c r="K283" s="27"/>
      <c r="L283" s="27"/>
      <c r="M283" s="27"/>
      <c r="N283" s="123"/>
    </row>
    <row r="284" spans="1:14" ht="15.75">
      <c r="A284" s="27" t="s">
        <v>14</v>
      </c>
      <c r="B284" s="134"/>
      <c r="C284" s="135"/>
      <c r="D284" s="51"/>
      <c r="E284" s="5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" customHeight="1">
      <c r="A285" s="27" t="s">
        <v>0</v>
      </c>
      <c r="B285" s="27"/>
      <c r="C285" s="27"/>
      <c r="D285" s="136"/>
      <c r="E285" s="27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">
      <c r="A286" s="50" t="s">
        <v>17</v>
      </c>
      <c r="B286" s="75"/>
      <c r="C286" s="27"/>
      <c r="D286" s="137"/>
      <c r="E286" s="137"/>
      <c r="F286" s="27" t="s">
        <v>58</v>
      </c>
      <c r="G286" s="138"/>
      <c r="H286" s="139"/>
      <c r="I286" s="137"/>
      <c r="J286" s="137"/>
      <c r="K286" s="137"/>
      <c r="L286" s="137"/>
      <c r="M286" s="137"/>
      <c r="N286" s="137"/>
    </row>
    <row r="287" spans="1:3" ht="15">
      <c r="A287" s="27" t="s">
        <v>81</v>
      </c>
      <c r="B287" s="8"/>
      <c r="C287" s="8"/>
    </row>
    <row r="288" ht="15">
      <c r="A288" s="27" t="s">
        <v>16</v>
      </c>
    </row>
    <row r="295" spans="1:3" ht="15">
      <c r="A295" s="2"/>
      <c r="B295" s="8"/>
      <c r="C295" s="8"/>
    </row>
    <row r="296" ht="15">
      <c r="A296" s="18"/>
    </row>
    <row r="298" ht="15">
      <c r="A298" s="5" t="s">
        <v>21</v>
      </c>
    </row>
    <row r="299" ht="15">
      <c r="A299" s="5" t="s">
        <v>105</v>
      </c>
    </row>
    <row r="300" ht="15">
      <c r="A300" s="5" t="s">
        <v>236</v>
      </c>
    </row>
    <row r="301" ht="15">
      <c r="A301" s="5" t="s">
        <v>29</v>
      </c>
    </row>
    <row r="302" ht="15">
      <c r="A302" s="5" t="s">
        <v>149</v>
      </c>
    </row>
    <row r="303" ht="15">
      <c r="A303" s="5" t="s">
        <v>84</v>
      </c>
    </row>
    <row r="304" ht="15">
      <c r="A304" s="5" t="s">
        <v>99</v>
      </c>
    </row>
    <row r="305" ht="15">
      <c r="A305" s="5" t="s">
        <v>80</v>
      </c>
    </row>
    <row r="306" ht="15">
      <c r="A306" s="5" t="s">
        <v>182</v>
      </c>
    </row>
    <row r="307" ht="15">
      <c r="A307" s="5" t="s">
        <v>96</v>
      </c>
    </row>
    <row r="308" ht="15">
      <c r="A308" s="5" t="s">
        <v>253</v>
      </c>
    </row>
    <row r="309" ht="15">
      <c r="A309" s="5" t="s">
        <v>59</v>
      </c>
    </row>
    <row r="310" ht="15">
      <c r="A310" s="5" t="s">
        <v>114</v>
      </c>
    </row>
    <row r="311" ht="15">
      <c r="A311" s="5" t="s">
        <v>47</v>
      </c>
    </row>
    <row r="312" ht="15">
      <c r="A312" s="5" t="s">
        <v>82</v>
      </c>
    </row>
    <row r="313" ht="15">
      <c r="A313" s="5" t="s">
        <v>100</v>
      </c>
    </row>
    <row r="314" ht="15">
      <c r="A314" s="5" t="s">
        <v>265</v>
      </c>
    </row>
    <row r="315" ht="15">
      <c r="A315" s="5" t="s">
        <v>91</v>
      </c>
    </row>
    <row r="316" ht="15">
      <c r="A316" s="5" t="s">
        <v>50</v>
      </c>
    </row>
    <row r="317" spans="1:17" s="5" customFormat="1" ht="15">
      <c r="A317" s="5" t="s">
        <v>109</v>
      </c>
      <c r="G317" s="6"/>
      <c r="H317" s="7"/>
      <c r="O317" s="1"/>
      <c r="P317" s="1"/>
      <c r="Q317" s="1"/>
    </row>
    <row r="318" spans="1:17" s="5" customFormat="1" ht="15">
      <c r="A318" s="5" t="s">
        <v>129</v>
      </c>
      <c r="G318" s="6"/>
      <c r="H318" s="7"/>
      <c r="O318" s="1"/>
      <c r="P318" s="1"/>
      <c r="Q318" s="1"/>
    </row>
    <row r="319" spans="1:17" s="5" customFormat="1" ht="13.5" customHeight="1">
      <c r="A319" s="5" t="s">
        <v>122</v>
      </c>
      <c r="G319" s="6"/>
      <c r="H319" s="7"/>
      <c r="O319" s="1"/>
      <c r="P319" s="1"/>
      <c r="Q319" s="1"/>
    </row>
    <row r="320" spans="1:17" s="5" customFormat="1" ht="13.5" customHeight="1">
      <c r="A320" s="5" t="s">
        <v>106</v>
      </c>
      <c r="G320" s="6"/>
      <c r="H320" s="7"/>
      <c r="O320" s="1"/>
      <c r="P320" s="1"/>
      <c r="Q320" s="1"/>
    </row>
    <row r="321" spans="1:17" s="5" customFormat="1" ht="13.5" customHeight="1">
      <c r="A321" s="5" t="s">
        <v>108</v>
      </c>
      <c r="G321" s="6"/>
      <c r="H321" s="7"/>
      <c r="O321" s="1"/>
      <c r="P321" s="1"/>
      <c r="Q321" s="1"/>
    </row>
    <row r="322" spans="1:17" s="5" customFormat="1" ht="15">
      <c r="A322" s="5" t="s">
        <v>129</v>
      </c>
      <c r="G322" s="6"/>
      <c r="H322" s="7"/>
      <c r="O322" s="1"/>
      <c r="P322" s="1"/>
      <c r="Q322" s="1"/>
    </row>
    <row r="323" spans="1:17" s="5" customFormat="1" ht="15" customHeight="1">
      <c r="A323" s="5" t="s">
        <v>117</v>
      </c>
      <c r="G323" s="6"/>
      <c r="H323" s="7"/>
      <c r="O323" s="1"/>
      <c r="P323" s="1"/>
      <c r="Q323" s="1"/>
    </row>
    <row r="324" spans="1:17" s="5" customFormat="1" ht="15">
      <c r="A324" s="5" t="s">
        <v>115</v>
      </c>
      <c r="G324" s="6"/>
      <c r="H324" s="7"/>
      <c r="O324" s="1"/>
      <c r="P324" s="1"/>
      <c r="Q324" s="1"/>
    </row>
    <row r="325" spans="1:17" s="5" customFormat="1" ht="15">
      <c r="A325" s="5" t="s">
        <v>161</v>
      </c>
      <c r="G325" s="6"/>
      <c r="H325" s="7"/>
      <c r="O325" s="1"/>
      <c r="P325" s="1"/>
      <c r="Q325" s="1"/>
    </row>
    <row r="326" spans="1:17" s="5" customFormat="1" ht="15">
      <c r="A326" s="5" t="s">
        <v>20</v>
      </c>
      <c r="G326" s="6"/>
      <c r="H326" s="7"/>
      <c r="O326" s="1"/>
      <c r="P326" s="1"/>
      <c r="Q326" s="1"/>
    </row>
    <row r="327" spans="1:17" s="5" customFormat="1" ht="15">
      <c r="A327" s="5" t="s">
        <v>23</v>
      </c>
      <c r="G327" s="6"/>
      <c r="H327" s="7"/>
      <c r="O327" s="1"/>
      <c r="P327" s="1"/>
      <c r="Q327" s="1"/>
    </row>
    <row r="328" spans="1:17" s="5" customFormat="1" ht="15">
      <c r="A328" s="5" t="s">
        <v>98</v>
      </c>
      <c r="G328" s="6"/>
      <c r="H328" s="7"/>
      <c r="O328" s="1"/>
      <c r="P328" s="1"/>
      <c r="Q328" s="1"/>
    </row>
    <row r="329" spans="1:17" s="5" customFormat="1" ht="15">
      <c r="A329" s="5" t="s">
        <v>61</v>
      </c>
      <c r="G329" s="6"/>
      <c r="H329" s="7"/>
      <c r="O329" s="1"/>
      <c r="P329" s="1"/>
      <c r="Q329" s="1"/>
    </row>
    <row r="330" spans="1:17" s="5" customFormat="1" ht="15">
      <c r="A330" s="5" t="s">
        <v>52</v>
      </c>
      <c r="G330" s="6"/>
      <c r="H330" s="7"/>
      <c r="O330" s="1"/>
      <c r="P330" s="1"/>
      <c r="Q330" s="1"/>
    </row>
    <row r="331" spans="1:17" s="5" customFormat="1" ht="15">
      <c r="A331" s="5" t="s">
        <v>40</v>
      </c>
      <c r="G331" s="6"/>
      <c r="H331" s="7"/>
      <c r="O331" s="1"/>
      <c r="P331" s="1"/>
      <c r="Q331" s="1"/>
    </row>
    <row r="332" spans="1:17" s="5" customFormat="1" ht="15">
      <c r="A332" s="5" t="s">
        <v>123</v>
      </c>
      <c r="G332" s="6"/>
      <c r="H332" s="7"/>
      <c r="O332" s="1"/>
      <c r="P332" s="1"/>
      <c r="Q332" s="1"/>
    </row>
    <row r="333" spans="1:17" s="5" customFormat="1" ht="15" customHeight="1">
      <c r="A333" s="5" t="s">
        <v>118</v>
      </c>
      <c r="G333" s="6"/>
      <c r="H333" s="7"/>
      <c r="O333" s="1"/>
      <c r="P333" s="1"/>
      <c r="Q333" s="1"/>
    </row>
    <row r="334" spans="1:17" s="5" customFormat="1" ht="15" customHeight="1">
      <c r="A334" s="5" t="s">
        <v>19</v>
      </c>
      <c r="G334" s="6"/>
      <c r="H334" s="7"/>
      <c r="O334" s="1"/>
      <c r="P334" s="1"/>
      <c r="Q334" s="1"/>
    </row>
    <row r="335" spans="1:17" s="5" customFormat="1" ht="15" customHeight="1">
      <c r="A335" s="5" t="s">
        <v>28</v>
      </c>
      <c r="G335" s="6"/>
      <c r="H335" s="7"/>
      <c r="O335" s="1"/>
      <c r="P335" s="1"/>
      <c r="Q335" s="1"/>
    </row>
    <row r="336" spans="1:17" s="5" customFormat="1" ht="15" customHeight="1">
      <c r="A336" s="5" t="s">
        <v>26</v>
      </c>
      <c r="G336" s="6"/>
      <c r="H336" s="7"/>
      <c r="O336" s="1"/>
      <c r="P336" s="1"/>
      <c r="Q336" s="1"/>
    </row>
    <row r="337" spans="1:17" s="5" customFormat="1" ht="15">
      <c r="A337" s="5" t="s">
        <v>38</v>
      </c>
      <c r="G337" s="6"/>
      <c r="H337" s="7"/>
      <c r="O337" s="1"/>
      <c r="P337" s="1"/>
      <c r="Q337" s="1"/>
    </row>
    <row r="338" spans="1:17" s="5" customFormat="1" ht="15" customHeight="1">
      <c r="A338" s="5" t="s">
        <v>138</v>
      </c>
      <c r="G338" s="6"/>
      <c r="H338" s="7"/>
      <c r="O338" s="1"/>
      <c r="P338" s="1"/>
      <c r="Q338" s="1"/>
    </row>
    <row r="339" spans="1:17" s="5" customFormat="1" ht="15" customHeight="1">
      <c r="A339" s="5" t="s">
        <v>121</v>
      </c>
      <c r="G339" s="6"/>
      <c r="H339" s="7"/>
      <c r="O339" s="1"/>
      <c r="P339" s="1"/>
      <c r="Q339" s="1"/>
    </row>
    <row r="340" spans="1:17" s="5" customFormat="1" ht="15" customHeight="1">
      <c r="A340" s="5" t="s">
        <v>97</v>
      </c>
      <c r="G340" s="6"/>
      <c r="H340" s="7"/>
      <c r="O340" s="1"/>
      <c r="P340" s="1"/>
      <c r="Q340" s="1"/>
    </row>
    <row r="341" spans="1:17" s="5" customFormat="1" ht="15" customHeight="1">
      <c r="A341" s="5" t="s">
        <v>113</v>
      </c>
      <c r="G341" s="6"/>
      <c r="H341" s="7"/>
      <c r="O341" s="1"/>
      <c r="P341" s="1"/>
      <c r="Q341" s="1"/>
    </row>
    <row r="342" spans="1:17" s="5" customFormat="1" ht="15" customHeight="1">
      <c r="A342" s="5" t="s">
        <v>112</v>
      </c>
      <c r="G342" s="6"/>
      <c r="H342" s="7"/>
      <c r="O342" s="1"/>
      <c r="P342" s="1"/>
      <c r="Q342" s="1"/>
    </row>
    <row r="343" spans="1:17" s="5" customFormat="1" ht="15" customHeight="1">
      <c r="A343" s="5" t="s">
        <v>266</v>
      </c>
      <c r="G343" s="6"/>
      <c r="H343" s="7"/>
      <c r="O343" s="1"/>
      <c r="P343" s="1"/>
      <c r="Q343" s="1"/>
    </row>
    <row r="344" spans="1:17" s="5" customFormat="1" ht="15" customHeight="1">
      <c r="A344" s="5" t="s">
        <v>228</v>
      </c>
      <c r="G344" s="6"/>
      <c r="H344" s="7"/>
      <c r="O344" s="1"/>
      <c r="P344" s="1"/>
      <c r="Q344" s="1"/>
    </row>
    <row r="345" spans="1:17" s="5" customFormat="1" ht="15" customHeight="1">
      <c r="A345" s="5" t="s">
        <v>286</v>
      </c>
      <c r="G345" s="6"/>
      <c r="H345" s="7"/>
      <c r="O345" s="1"/>
      <c r="P345" s="1"/>
      <c r="Q345" s="1"/>
    </row>
    <row r="346" spans="1:17" s="5" customFormat="1" ht="15" customHeight="1">
      <c r="A346" s="5" t="s">
        <v>89</v>
      </c>
      <c r="G346" s="6"/>
      <c r="H346" s="7"/>
      <c r="O346" s="1"/>
      <c r="P346" s="1"/>
      <c r="Q346" s="1"/>
    </row>
    <row r="347" spans="1:17" s="5" customFormat="1" ht="15" customHeight="1">
      <c r="A347" s="5" t="s">
        <v>78</v>
      </c>
      <c r="G347" s="6"/>
      <c r="H347" s="7"/>
      <c r="O347" s="1"/>
      <c r="P347" s="1"/>
      <c r="Q347" s="1"/>
    </row>
    <row r="348" spans="1:17" s="5" customFormat="1" ht="15" customHeight="1">
      <c r="A348" s="5" t="s">
        <v>49</v>
      </c>
      <c r="G348" s="6"/>
      <c r="H348" s="7"/>
      <c r="O348" s="1"/>
      <c r="P348" s="1"/>
      <c r="Q348" s="1"/>
    </row>
    <row r="349" spans="1:17" s="5" customFormat="1" ht="15" customHeight="1">
      <c r="A349" s="5" t="s">
        <v>128</v>
      </c>
      <c r="G349" s="6"/>
      <c r="H349" s="7"/>
      <c r="O349" s="1"/>
      <c r="P349" s="1"/>
      <c r="Q349" s="1"/>
    </row>
    <row r="350" spans="1:17" s="5" customFormat="1" ht="15" customHeight="1">
      <c r="A350" s="5" t="s">
        <v>34</v>
      </c>
      <c r="G350" s="6"/>
      <c r="H350" s="7"/>
      <c r="O350" s="1"/>
      <c r="P350" s="1"/>
      <c r="Q350" s="1"/>
    </row>
    <row r="351" spans="1:17" s="5" customFormat="1" ht="15" customHeight="1">
      <c r="A351" s="5" t="s">
        <v>55</v>
      </c>
      <c r="G351" s="6"/>
      <c r="H351" s="7"/>
      <c r="O351" s="1"/>
      <c r="P351" s="1"/>
      <c r="Q351" s="1"/>
    </row>
    <row r="352" spans="1:17" s="5" customFormat="1" ht="15" customHeight="1">
      <c r="A352" s="5" t="s">
        <v>35</v>
      </c>
      <c r="G352" s="6"/>
      <c r="H352" s="7"/>
      <c r="O352" s="1"/>
      <c r="P352" s="1"/>
      <c r="Q352" s="1"/>
    </row>
    <row r="353" spans="1:17" s="5" customFormat="1" ht="15" customHeight="1">
      <c r="A353" s="5" t="s">
        <v>36</v>
      </c>
      <c r="G353" s="6"/>
      <c r="H353" s="7"/>
      <c r="O353" s="1"/>
      <c r="P353" s="1"/>
      <c r="Q353" s="1"/>
    </row>
    <row r="354" spans="1:17" s="5" customFormat="1" ht="15">
      <c r="A354" s="5" t="s">
        <v>110</v>
      </c>
      <c r="G354" s="6"/>
      <c r="H354" s="7"/>
      <c r="O354" s="1"/>
      <c r="P354" s="1"/>
      <c r="Q354" s="1"/>
    </row>
    <row r="355" spans="1:17" s="5" customFormat="1" ht="15">
      <c r="A355" s="5" t="s">
        <v>65</v>
      </c>
      <c r="G355" s="6"/>
      <c r="H355" s="7"/>
      <c r="O355" s="1"/>
      <c r="P355" s="1"/>
      <c r="Q355" s="1"/>
    </row>
    <row r="356" spans="1:17" s="5" customFormat="1" ht="15">
      <c r="A356" s="5" t="s">
        <v>107</v>
      </c>
      <c r="G356" s="6"/>
      <c r="H356" s="7"/>
      <c r="O356" s="1"/>
      <c r="P356" s="1"/>
      <c r="Q356" s="1"/>
    </row>
    <row r="357" spans="1:17" s="5" customFormat="1" ht="15">
      <c r="A357" s="5" t="s">
        <v>248</v>
      </c>
      <c r="G357" s="6"/>
      <c r="H357" s="7"/>
      <c r="O357" s="1"/>
      <c r="P357" s="1"/>
      <c r="Q357" s="1"/>
    </row>
    <row r="358" spans="1:17" s="5" customFormat="1" ht="15">
      <c r="A358" s="5" t="s">
        <v>200</v>
      </c>
      <c r="G358" s="6"/>
      <c r="H358" s="7"/>
      <c r="O358" s="1"/>
      <c r="P358" s="1"/>
      <c r="Q358" s="1"/>
    </row>
    <row r="359" spans="1:17" s="5" customFormat="1" ht="15">
      <c r="A359" s="5" t="s">
        <v>125</v>
      </c>
      <c r="G359" s="6"/>
      <c r="H359" s="7"/>
      <c r="O359" s="1"/>
      <c r="P359" s="1"/>
      <c r="Q359" s="1"/>
    </row>
    <row r="360" spans="1:17" s="5" customFormat="1" ht="15">
      <c r="A360" s="5" t="s">
        <v>197</v>
      </c>
      <c r="G360" s="6"/>
      <c r="H360" s="7"/>
      <c r="O360" s="1"/>
      <c r="P360" s="1"/>
      <c r="Q360" s="1"/>
    </row>
    <row r="361" spans="1:17" s="5" customFormat="1" ht="15">
      <c r="A361" s="5" t="s">
        <v>70</v>
      </c>
      <c r="G361" s="6"/>
      <c r="H361" s="7"/>
      <c r="O361" s="1"/>
      <c r="P361" s="1"/>
      <c r="Q361" s="1"/>
    </row>
    <row r="362" spans="1:17" s="5" customFormat="1" ht="15">
      <c r="A362" s="5" t="s">
        <v>250</v>
      </c>
      <c r="G362" s="6"/>
      <c r="H362" s="7"/>
      <c r="O362" s="1"/>
      <c r="P362" s="1"/>
      <c r="Q362" s="1"/>
    </row>
    <row r="363" spans="1:17" s="5" customFormat="1" ht="15">
      <c r="A363" s="5" t="s">
        <v>111</v>
      </c>
      <c r="G363" s="6"/>
      <c r="H363" s="7"/>
      <c r="O363" s="1"/>
      <c r="P363" s="1"/>
      <c r="Q363" s="1"/>
    </row>
    <row r="364" spans="1:17" s="5" customFormat="1" ht="15">
      <c r="A364" s="5" t="s">
        <v>24</v>
      </c>
      <c r="G364" s="6"/>
      <c r="H364" s="7"/>
      <c r="O364" s="1"/>
      <c r="P364" s="1"/>
      <c r="Q364" s="1"/>
    </row>
    <row r="365" spans="1:17" s="5" customFormat="1" ht="15">
      <c r="A365" s="5" t="s">
        <v>127</v>
      </c>
      <c r="G365" s="6"/>
      <c r="H365" s="7"/>
      <c r="O365" s="1"/>
      <c r="P365" s="1"/>
      <c r="Q365" s="1"/>
    </row>
    <row r="366" spans="1:17" s="5" customFormat="1" ht="15">
      <c r="A366" s="5" t="s">
        <v>72</v>
      </c>
      <c r="G366" s="6"/>
      <c r="H366" s="7"/>
      <c r="O366" s="1"/>
      <c r="P366" s="1"/>
      <c r="Q366" s="1"/>
    </row>
    <row r="367" spans="1:17" s="5" customFormat="1" ht="15">
      <c r="A367" s="5" t="s">
        <v>90</v>
      </c>
      <c r="G367" s="6"/>
      <c r="H367" s="7"/>
      <c r="O367" s="1"/>
      <c r="P367" s="1"/>
      <c r="Q367" s="1"/>
    </row>
    <row r="368" spans="1:17" s="5" customFormat="1" ht="15">
      <c r="A368" s="5" t="s">
        <v>71</v>
      </c>
      <c r="G368" s="6"/>
      <c r="H368" s="7"/>
      <c r="O368" s="1"/>
      <c r="P368" s="1"/>
      <c r="Q368" s="1"/>
    </row>
    <row r="369" spans="1:17" s="5" customFormat="1" ht="15">
      <c r="A369" s="5" t="s">
        <v>292</v>
      </c>
      <c r="G369" s="6"/>
      <c r="H369" s="7"/>
      <c r="O369" s="1"/>
      <c r="P369" s="1"/>
      <c r="Q369" s="1"/>
    </row>
    <row r="370" spans="1:17" s="5" customFormat="1" ht="15">
      <c r="A370" s="5" t="s">
        <v>153</v>
      </c>
      <c r="G370" s="6"/>
      <c r="H370" s="7"/>
      <c r="O370" s="1"/>
      <c r="P370" s="1"/>
      <c r="Q370" s="1"/>
    </row>
    <row r="371" spans="1:17" s="5" customFormat="1" ht="15">
      <c r="A371" s="5" t="s">
        <v>37</v>
      </c>
      <c r="G371" s="6"/>
      <c r="H371" s="7"/>
      <c r="O371" s="1"/>
      <c r="P371" s="1"/>
      <c r="Q371" s="1"/>
    </row>
    <row r="372" spans="1:17" s="5" customFormat="1" ht="15">
      <c r="A372" s="5" t="s">
        <v>64</v>
      </c>
      <c r="G372" s="6"/>
      <c r="H372" s="7"/>
      <c r="O372" s="1"/>
      <c r="P372" s="1"/>
      <c r="Q372" s="1"/>
    </row>
    <row r="373" spans="1:17" s="5" customFormat="1" ht="15">
      <c r="A373" s="5" t="s">
        <v>53</v>
      </c>
      <c r="G373" s="6"/>
      <c r="H373" s="7"/>
      <c r="O373" s="1"/>
      <c r="P373" s="1"/>
      <c r="Q373" s="1"/>
    </row>
    <row r="374" spans="1:17" s="5" customFormat="1" ht="15">
      <c r="A374" s="5" t="s">
        <v>41</v>
      </c>
      <c r="G374" s="6"/>
      <c r="H374" s="7"/>
      <c r="O374" s="1"/>
      <c r="P374" s="1"/>
      <c r="Q374" s="1"/>
    </row>
    <row r="375" spans="1:17" s="5" customFormat="1" ht="15">
      <c r="A375" s="5" t="s">
        <v>27</v>
      </c>
      <c r="G375" s="6"/>
      <c r="H375" s="7"/>
      <c r="O375" s="1"/>
      <c r="P375" s="1"/>
      <c r="Q375" s="1"/>
    </row>
    <row r="376" spans="1:17" s="5" customFormat="1" ht="15" customHeight="1">
      <c r="A376" s="5" t="s">
        <v>51</v>
      </c>
      <c r="G376" s="6"/>
      <c r="H376" s="7"/>
      <c r="O376" s="1"/>
      <c r="P376" s="1"/>
      <c r="Q376" s="1"/>
    </row>
    <row r="377" spans="1:17" s="5" customFormat="1" ht="15" customHeight="1">
      <c r="A377" s="5" t="s">
        <v>83</v>
      </c>
      <c r="G377" s="6"/>
      <c r="H377" s="7"/>
      <c r="O377" s="1"/>
      <c r="P377" s="1"/>
      <c r="Q377" s="1"/>
    </row>
    <row r="378" spans="1:17" s="5" customFormat="1" ht="15" customHeight="1">
      <c r="A378" s="5" t="s">
        <v>67</v>
      </c>
      <c r="G378" s="6"/>
      <c r="H378" s="7"/>
      <c r="O378" s="1"/>
      <c r="P378" s="1"/>
      <c r="Q378" s="1"/>
    </row>
    <row r="379" spans="1:17" s="5" customFormat="1" ht="15" customHeight="1">
      <c r="A379" s="5" t="s">
        <v>68</v>
      </c>
      <c r="G379" s="6"/>
      <c r="H379" s="7"/>
      <c r="O379" s="1"/>
      <c r="P379" s="1"/>
      <c r="Q379" s="1"/>
    </row>
    <row r="380" spans="1:17" s="5" customFormat="1" ht="15">
      <c r="A380" s="5" t="s">
        <v>116</v>
      </c>
      <c r="G380" s="6"/>
      <c r="H380" s="7"/>
      <c r="O380" s="1"/>
      <c r="P380" s="1"/>
      <c r="Q380" s="1"/>
    </row>
    <row r="381" spans="1:17" s="5" customFormat="1" ht="15">
      <c r="A381" s="5" t="s">
        <v>60</v>
      </c>
      <c r="G381" s="6"/>
      <c r="H381" s="7"/>
      <c r="O381" s="1"/>
      <c r="P381" s="1"/>
      <c r="Q381" s="1"/>
    </row>
    <row r="382" spans="1:17" s="5" customFormat="1" ht="15">
      <c r="A382" s="5" t="s">
        <v>295</v>
      </c>
      <c r="G382" s="6"/>
      <c r="H382" s="7"/>
      <c r="O382" s="1"/>
      <c r="P382" s="1"/>
      <c r="Q382" s="1"/>
    </row>
    <row r="383" spans="1:17" s="5" customFormat="1" ht="15">
      <c r="A383" s="5" t="s">
        <v>56</v>
      </c>
      <c r="G383" s="6"/>
      <c r="H383" s="7"/>
      <c r="O383" s="1"/>
      <c r="P383" s="1"/>
      <c r="Q383" s="1"/>
    </row>
    <row r="384" spans="1:17" s="5" customFormat="1" ht="15">
      <c r="A384" s="5" t="s">
        <v>46</v>
      </c>
      <c r="G384" s="6"/>
      <c r="H384" s="7"/>
      <c r="O384" s="1"/>
      <c r="P384" s="1"/>
      <c r="Q384" s="1"/>
    </row>
    <row r="385" spans="1:17" s="5" customFormat="1" ht="15">
      <c r="A385" s="5" t="s">
        <v>54</v>
      </c>
      <c r="G385" s="6"/>
      <c r="H385" s="7"/>
      <c r="O385" s="1"/>
      <c r="P385" s="1"/>
      <c r="Q385" s="1"/>
    </row>
    <row r="386" spans="1:17" s="5" customFormat="1" ht="15">
      <c r="A386" s="5" t="s">
        <v>156</v>
      </c>
      <c r="G386" s="6"/>
      <c r="H386" s="7"/>
      <c r="O386" s="1"/>
      <c r="P386" s="1"/>
      <c r="Q386" s="1"/>
    </row>
    <row r="387" spans="1:17" s="5" customFormat="1" ht="15">
      <c r="A387" s="5" t="s">
        <v>69</v>
      </c>
      <c r="G387" s="6"/>
      <c r="H387" s="7"/>
      <c r="O387" s="1"/>
      <c r="P387" s="1"/>
      <c r="Q387" s="1"/>
    </row>
    <row r="388" spans="1:17" s="5" customFormat="1" ht="15">
      <c r="A388" s="5" t="s">
        <v>74</v>
      </c>
      <c r="G388" s="6"/>
      <c r="H388" s="7"/>
      <c r="O388" s="1"/>
      <c r="P388" s="1"/>
      <c r="Q388" s="1"/>
    </row>
    <row r="389" spans="1:17" s="5" customFormat="1" ht="15">
      <c r="A389" s="5" t="s">
        <v>77</v>
      </c>
      <c r="G389" s="6"/>
      <c r="H389" s="7"/>
      <c r="O389" s="1"/>
      <c r="P389" s="1"/>
      <c r="Q389" s="1"/>
    </row>
    <row r="390" spans="1:17" s="5" customFormat="1" ht="15" customHeight="1">
      <c r="A390" s="5" t="s">
        <v>224</v>
      </c>
      <c r="G390" s="6"/>
      <c r="H390" s="7"/>
      <c r="O390" s="1"/>
      <c r="P390" s="1"/>
      <c r="Q390" s="1"/>
    </row>
    <row r="391" spans="1:17" s="5" customFormat="1" ht="15" customHeight="1">
      <c r="A391" s="5" t="s">
        <v>42</v>
      </c>
      <c r="G391" s="6"/>
      <c r="H391" s="7"/>
      <c r="O391" s="1"/>
      <c r="P391" s="1"/>
      <c r="Q391" s="1"/>
    </row>
    <row r="392" spans="1:17" s="5" customFormat="1" ht="15" customHeight="1">
      <c r="A392" s="5" t="s">
        <v>22</v>
      </c>
      <c r="G392" s="6"/>
      <c r="H392" s="7"/>
      <c r="O392" s="1"/>
      <c r="P392" s="1"/>
      <c r="Q392" s="1"/>
    </row>
    <row r="393" spans="1:17" s="5" customFormat="1" ht="15" customHeight="1">
      <c r="A393" s="5" t="s">
        <v>44</v>
      </c>
      <c r="G393" s="6"/>
      <c r="H393" s="7"/>
      <c r="O393" s="1"/>
      <c r="P393" s="1"/>
      <c r="Q393" s="1"/>
    </row>
    <row r="394" ht="15" customHeight="1">
      <c r="A394" s="5" t="s">
        <v>190</v>
      </c>
    </row>
    <row r="395" ht="15" customHeight="1">
      <c r="A395" s="5" t="s">
        <v>39</v>
      </c>
    </row>
    <row r="396" ht="15" customHeight="1">
      <c r="A396" s="5" t="s">
        <v>63</v>
      </c>
    </row>
    <row r="397" ht="15" customHeight="1">
      <c r="A397" s="5" t="s">
        <v>235</v>
      </c>
    </row>
    <row r="398" ht="15" customHeight="1">
      <c r="A398" s="5" t="s">
        <v>259</v>
      </c>
    </row>
    <row r="399" ht="15" customHeight="1">
      <c r="A399" s="5" t="s">
        <v>257</v>
      </c>
    </row>
    <row r="400" ht="15" customHeight="1">
      <c r="A400" s="5" t="s">
        <v>79</v>
      </c>
    </row>
    <row r="401" ht="15" customHeight="1">
      <c r="A401" s="5" t="s">
        <v>73</v>
      </c>
    </row>
    <row r="402" ht="15" customHeight="1">
      <c r="A402" s="5" t="s">
        <v>263</v>
      </c>
    </row>
    <row r="403" ht="15" customHeight="1">
      <c r="A403" s="5" t="s">
        <v>25</v>
      </c>
    </row>
    <row r="404" ht="15" customHeight="1">
      <c r="A404" s="5" t="s">
        <v>57</v>
      </c>
    </row>
    <row r="405" ht="15" customHeight="1">
      <c r="A405" s="5" t="s">
        <v>62</v>
      </c>
    </row>
    <row r="406" ht="15" customHeight="1">
      <c r="A406" s="5" t="s">
        <v>48</v>
      </c>
    </row>
    <row r="407" ht="15" customHeight="1">
      <c r="A407" s="5" t="s">
        <v>43</v>
      </c>
    </row>
    <row r="408" ht="15" customHeight="1">
      <c r="A408" s="5" t="s">
        <v>101</v>
      </c>
    </row>
    <row r="409" ht="15" customHeight="1">
      <c r="A409" s="5" t="s">
        <v>66</v>
      </c>
    </row>
  </sheetData>
  <sheetProtection/>
  <mergeCells count="11">
    <mergeCell ref="G7:I7"/>
    <mergeCell ref="J7:K7"/>
    <mergeCell ref="A278:N278"/>
    <mergeCell ref="A279:N279"/>
    <mergeCell ref="A280:N280"/>
    <mergeCell ref="A281:N281"/>
    <mergeCell ref="A1:N1"/>
    <mergeCell ref="A2:N2"/>
    <mergeCell ref="A3:N3"/>
    <mergeCell ref="C7:D7"/>
    <mergeCell ref="E7:F7"/>
  </mergeCells>
  <dataValidations count="1">
    <dataValidation type="list" allowBlank="1" showInputMessage="1" showErrorMessage="1" sqref="A14:A276">
      <formula1>$A$298:$A$409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11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田中豊泰</dc:creator>
  <cp:keywords/>
  <dc:description/>
  <cp:lastModifiedBy>NOHHI</cp:lastModifiedBy>
  <cp:lastPrinted>2020-03-19T04:52:12Z</cp:lastPrinted>
  <dcterms:created xsi:type="dcterms:W3CDTF">2001-05-09T00:54:03Z</dcterms:created>
  <dcterms:modified xsi:type="dcterms:W3CDTF">2020-05-21T06:41:17Z</dcterms:modified>
  <cp:category/>
  <cp:version/>
  <cp:contentType/>
  <cp:contentStatus/>
</cp:coreProperties>
</file>